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 Huggenberger\OneDrive - KGE\Dokumente\DIWA\Quartalsprogramme\"/>
    </mc:Choice>
  </mc:AlternateContent>
  <xr:revisionPtr revIDLastSave="0" documentId="8_{23A85246-C8D8-4F0C-81E4-AA75982CEA51}" xr6:coauthVersionLast="47" xr6:coauthVersionMax="47" xr10:uidLastSave="{00000000-0000-0000-0000-000000000000}"/>
  <bookViews>
    <workbookView xWindow="0" yWindow="2730" windowWidth="28800" windowHeight="12465" activeTab="2" xr2:uid="{B6D47562-1AAC-8944-94D6-946BA0B14E94}"/>
  </bookViews>
  <sheets>
    <sheet name="Q3 25" sheetId="16" r:id="rId1"/>
    <sheet name="8.7.25" sheetId="10" r:id="rId2"/>
    <sheet name="15.7.25" sheetId="9" r:id="rId3"/>
    <sheet name="22.7.25" sheetId="8" r:id="rId4"/>
    <sheet name="29.7.25" sheetId="13" r:id="rId5"/>
    <sheet name="7.8.25" sheetId="7" r:id="rId6"/>
    <sheet name="12.8.25" sheetId="17" r:id="rId7"/>
    <sheet name="19.8.25" sheetId="6" r:id="rId8"/>
    <sheet name="26.8.25" sheetId="18" r:id="rId9"/>
    <sheet name="2.9.25" sheetId="5" r:id="rId10"/>
    <sheet name="9.9.25" sheetId="4" r:id="rId11"/>
    <sheet name="16.9.25" sheetId="3" r:id="rId12"/>
    <sheet name="30.9.25" sheetId="2" r:id="rId13"/>
  </sheets>
  <definedNames>
    <definedName name="_xlnm.Print_Area" localSheetId="6">'12.8.25'!$B$1:$Q$55</definedName>
    <definedName name="_xlnm.Print_Area" localSheetId="2">'15.7.25'!$B$1:$Q$59</definedName>
    <definedName name="_xlnm.Print_Area" localSheetId="11">'16.9.25'!$B$1:$Q$61</definedName>
    <definedName name="_xlnm.Print_Area" localSheetId="7">'19.8.25'!$B$1:$Q$61</definedName>
    <definedName name="_xlnm.Print_Area" localSheetId="9">'2.9.25'!$B$1:$Q$62</definedName>
    <definedName name="_xlnm.Print_Area" localSheetId="3">'22.7.25'!$B$1:$Q$61</definedName>
    <definedName name="_xlnm.Print_Area" localSheetId="8">'26.8.25'!$B$1:$Q$81</definedName>
    <definedName name="_xlnm.Print_Area" localSheetId="4">'29.7.25'!$B$1:$Q$54</definedName>
    <definedName name="_xlnm.Print_Area" localSheetId="12">'30.9.25'!$B$1:$Q$62</definedName>
    <definedName name="_xlnm.Print_Area" localSheetId="5">'7.8.25'!$B$2:$Q$61</definedName>
    <definedName name="_xlnm.Print_Area" localSheetId="1">'8.7.25'!$B$2:$Q$61</definedName>
    <definedName name="_xlnm.Print_Area" localSheetId="10">'9.9.25'!$B$1:$Q$61</definedName>
    <definedName name="Grenchenberg">'29.7.25'!$C$32</definedName>
    <definedName name="Z_B4A556DF_4BA8_3D49_87FD_9736F14B9712_.wvu.PrintArea" localSheetId="11" hidden="1">'16.9.25'!$B$1:$Q$81</definedName>
    <definedName name="Z_B4A556DF_4BA8_3D49_87FD_9736F14B9712_.wvu.PrintArea" localSheetId="7" hidden="1">'19.8.25'!$B$1:$Q$81</definedName>
    <definedName name="Z_B4A556DF_4BA8_3D49_87FD_9736F14B9712_.wvu.PrintArea" localSheetId="4" hidden="1">'29.7.25'!$B$1:$Q$81</definedName>
    <definedName name="Z_EB2AC5B1_40AC_DE41_B106_5844FFF153BC_.wvu.PrintArea" localSheetId="6" hidden="1">'12.8.25'!$B$1:$Q$81</definedName>
    <definedName name="Z_EB2AC5B1_40AC_DE41_B106_5844FFF153BC_.wvu.PrintArea" localSheetId="2" hidden="1">'15.7.25'!$B$1:$Q$80</definedName>
    <definedName name="Z_EB2AC5B1_40AC_DE41_B106_5844FFF153BC_.wvu.PrintArea" localSheetId="9" hidden="1">'2.9.25'!$B$1:$Q$81</definedName>
    <definedName name="Z_EB2AC5B1_40AC_DE41_B106_5844FFF153BC_.wvu.PrintArea" localSheetId="3" hidden="1">'22.7.25'!$B$1:$Q$81</definedName>
    <definedName name="Z_EB2AC5B1_40AC_DE41_B106_5844FFF153BC_.wvu.PrintArea" localSheetId="8" hidden="1">'26.8.25'!$B$1:$Q$81</definedName>
    <definedName name="Z_EB2AC5B1_40AC_DE41_B106_5844FFF153BC_.wvu.PrintArea" localSheetId="12" hidden="1">'30.9.25'!$B$1:$Q$81</definedName>
    <definedName name="Z_EB2AC5B1_40AC_DE41_B106_5844FFF153BC_.wvu.PrintArea" localSheetId="5" hidden="1">'7.8.25'!$B$1:$Q$81</definedName>
    <definedName name="Z_EB2AC5B1_40AC_DE41_B106_5844FFF153BC_.wvu.PrintArea" localSheetId="1" hidden="1">'8.7.25'!$B$1:$Q$81</definedName>
    <definedName name="Z_EB2AC5B1_40AC_DE41_B106_5844FFF153BC_.wvu.PrintArea" localSheetId="10" hidden="1">'9.9.25'!$B$1:$Q$81</definedName>
    <definedName name="Z_EB2AC5B1_40AC_DE41_B106_5844FFF153BC_.wvu.Rows" localSheetId="6" hidden="1">'12.8.25'!$22:$22,'12.8.25'!$33:$33</definedName>
    <definedName name="Z_EB2AC5B1_40AC_DE41_B106_5844FFF153BC_.wvu.Rows" localSheetId="2" hidden="1">'15.7.25'!$21:$21,'15.7.25'!$32:$32</definedName>
    <definedName name="Z_EB2AC5B1_40AC_DE41_B106_5844FFF153BC_.wvu.Rows" localSheetId="9" hidden="1">'2.9.25'!$22:$22,'2.9.25'!$33:$33</definedName>
    <definedName name="Z_EB2AC5B1_40AC_DE41_B106_5844FFF153BC_.wvu.Rows" localSheetId="3" hidden="1">'22.7.25'!$22:$22,'22.7.25'!$33:$33</definedName>
    <definedName name="Z_EB2AC5B1_40AC_DE41_B106_5844FFF153BC_.wvu.Rows" localSheetId="8" hidden="1">'26.8.25'!$22:$22,'26.8.25'!$33:$33</definedName>
    <definedName name="Z_EB2AC5B1_40AC_DE41_B106_5844FFF153BC_.wvu.Rows" localSheetId="12" hidden="1">'30.9.25'!$22:$22,'30.9.25'!$33:$33</definedName>
    <definedName name="Z_EB2AC5B1_40AC_DE41_B106_5844FFF153BC_.wvu.Rows" localSheetId="5" hidden="1">'7.8.25'!$22:$22,'7.8.25'!$33:$33</definedName>
    <definedName name="Z_EB2AC5B1_40AC_DE41_B106_5844FFF153BC_.wvu.Rows" localSheetId="1" hidden="1">'8.7.25'!$22:$22,'8.7.25'!$33:$33</definedName>
    <definedName name="Z_EB2AC5B1_40AC_DE41_B106_5844FFF153BC_.wvu.Rows" localSheetId="10" hidden="1">'9.9.25'!$22:$22,'9.9.25'!$33:$33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8" l="1"/>
  <c r="H15" i="18"/>
  <c r="P15" i="18"/>
  <c r="C22" i="18" a="1"/>
  <c r="C22" i="18" s="1"/>
  <c r="K22" i="18" a="1"/>
  <c r="K22" i="18" s="1"/>
  <c r="D33" i="18"/>
  <c r="H41" i="18"/>
  <c r="P41" i="18"/>
  <c r="L33" i="18" s="1"/>
  <c r="D57" i="18" a="1"/>
  <c r="D57" i="18" s="1"/>
  <c r="L57" i="18" a="1"/>
  <c r="L57" i="18" s="1"/>
  <c r="D58" i="18"/>
  <c r="H58" i="18" s="1"/>
  <c r="L58" i="18"/>
  <c r="P58" i="18" s="1"/>
  <c r="O73" i="18"/>
  <c r="L6" i="17" l="1"/>
  <c r="H15" i="17"/>
  <c r="C22" i="17" s="1" a="1"/>
  <c r="C22" i="17" s="1"/>
  <c r="P15" i="17"/>
  <c r="K22" i="17" a="1"/>
  <c r="K22" i="17" s="1"/>
  <c r="D33" i="17"/>
  <c r="H41" i="17"/>
  <c r="P41" i="17"/>
  <c r="L33" i="17" s="1"/>
  <c r="L57" i="17" a="1"/>
  <c r="L57" i="17"/>
  <c r="D58" i="17"/>
  <c r="H58" i="17" s="1"/>
  <c r="O73" i="17"/>
  <c r="D57" i="17" l="1" a="1"/>
  <c r="D57" i="17" s="1"/>
  <c r="L58" i="17"/>
  <c r="P58" i="17" s="1"/>
  <c r="L6" i="13" l="1"/>
  <c r="H15" i="13"/>
  <c r="P15" i="13"/>
  <c r="C22" i="13" a="1"/>
  <c r="C22" i="13" s="1"/>
  <c r="K22" i="13" a="1"/>
  <c r="K22" i="13" s="1"/>
  <c r="D33" i="13"/>
  <c r="P41" i="13"/>
  <c r="L33" i="13" s="1"/>
  <c r="D57" i="13" a="1"/>
  <c r="D57" i="13" s="1"/>
  <c r="L57" i="13" a="1"/>
  <c r="L57" i="13" s="1"/>
  <c r="D58" i="13"/>
  <c r="H58" i="13"/>
  <c r="L58" i="13"/>
  <c r="P58" i="13" s="1"/>
  <c r="O73" i="13"/>
  <c r="C22" i="10" l="1" a="1"/>
  <c r="C22" i="10" s="1"/>
  <c r="K22" i="10" a="1"/>
  <c r="K22" i="10" s="1"/>
  <c r="D33" i="10"/>
  <c r="L33" i="10"/>
  <c r="D57" i="10" a="1"/>
  <c r="D57" i="10" s="1"/>
  <c r="L57" i="10" a="1"/>
  <c r="L57" i="10" s="1"/>
  <c r="D58" i="10"/>
  <c r="H58" i="10" s="1"/>
  <c r="L58" i="10"/>
  <c r="P58" i="10" s="1"/>
  <c r="O73" i="10"/>
  <c r="L6" i="9"/>
  <c r="H15" i="9"/>
  <c r="P15" i="9"/>
  <c r="C21" i="9" a="1"/>
  <c r="C21" i="9"/>
  <c r="K21" i="9" a="1"/>
  <c r="K21" i="9" s="1"/>
  <c r="H40" i="9"/>
  <c r="D32" i="9" s="1"/>
  <c r="P40" i="9"/>
  <c r="L32" i="9" s="1"/>
  <c r="D56" i="9" a="1"/>
  <c r="D56" i="9" s="1"/>
  <c r="L56" i="9" a="1"/>
  <c r="L56" i="9" s="1"/>
  <c r="D57" i="9"/>
  <c r="H57" i="9" s="1"/>
  <c r="O72" i="9"/>
  <c r="L6" i="8"/>
  <c r="H15" i="8"/>
  <c r="P15" i="8"/>
  <c r="C22" i="8" a="1"/>
  <c r="C22" i="8" s="1"/>
  <c r="K22" i="8" a="1"/>
  <c r="K22" i="8" s="1"/>
  <c r="D33" i="8"/>
  <c r="L33" i="8"/>
  <c r="H41" i="8"/>
  <c r="P41" i="8"/>
  <c r="L58" i="8" s="1"/>
  <c r="P58" i="8" s="1"/>
  <c r="D57" i="8" a="1"/>
  <c r="D57" i="8" s="1"/>
  <c r="L57" i="8" a="1"/>
  <c r="L57" i="8" s="1"/>
  <c r="D58" i="8"/>
  <c r="H58" i="8" s="1"/>
  <c r="O73" i="8"/>
  <c r="L6" i="7"/>
  <c r="H15" i="7"/>
  <c r="C22" i="7" a="1"/>
  <c r="C22" i="7" s="1"/>
  <c r="K22" i="7" a="1"/>
  <c r="K22" i="7" s="1"/>
  <c r="H41" i="7"/>
  <c r="D58" i="7" s="1"/>
  <c r="H58" i="7" s="1"/>
  <c r="P41" i="7"/>
  <c r="L58" i="7" s="1"/>
  <c r="P58" i="7" s="1"/>
  <c r="D57" i="7" a="1"/>
  <c r="D57" i="7" s="1"/>
  <c r="L57" i="7" a="1"/>
  <c r="L57" i="7" s="1"/>
  <c r="O73" i="7"/>
  <c r="L6" i="6"/>
  <c r="H15" i="6"/>
  <c r="C22" i="6" s="1" a="1"/>
  <c r="C22" i="6" s="1"/>
  <c r="P15" i="6"/>
  <c r="L57" i="6" s="1" a="1"/>
  <c r="L57" i="6" s="1"/>
  <c r="H41" i="6"/>
  <c r="D58" i="6" s="1"/>
  <c r="H58" i="6" s="1"/>
  <c r="P41" i="6"/>
  <c r="L58" i="6" s="1"/>
  <c r="P58" i="6" s="1"/>
  <c r="D57" i="6" a="1"/>
  <c r="D57" i="6" s="1"/>
  <c r="O73" i="6"/>
  <c r="L6" i="5"/>
  <c r="H15" i="5"/>
  <c r="P15" i="5"/>
  <c r="K22" i="5" s="1" a="1"/>
  <c r="K22" i="5" s="1"/>
  <c r="C22" i="5" a="1"/>
  <c r="C22" i="5" s="1"/>
  <c r="D33" i="5"/>
  <c r="H41" i="5"/>
  <c r="P41" i="5"/>
  <c r="L58" i="5" s="1"/>
  <c r="P58" i="5" s="1"/>
  <c r="D57" i="5" a="1"/>
  <c r="D57" i="5" s="1"/>
  <c r="L57" i="5" a="1"/>
  <c r="L57" i="5" s="1"/>
  <c r="D58" i="5"/>
  <c r="H58" i="5" s="1"/>
  <c r="O73" i="5"/>
  <c r="L6" i="4"/>
  <c r="H15" i="4"/>
  <c r="P15" i="4"/>
  <c r="C22" i="4" a="1"/>
  <c r="C22" i="4" s="1"/>
  <c r="K22" i="4" a="1"/>
  <c r="K22" i="4" s="1"/>
  <c r="D33" i="4"/>
  <c r="H41" i="4"/>
  <c r="P41" i="4"/>
  <c r="L33" i="4" s="1"/>
  <c r="D57" i="4" a="1"/>
  <c r="D57" i="4" s="1"/>
  <c r="L57" i="4" a="1"/>
  <c r="L57" i="4" s="1"/>
  <c r="D58" i="4"/>
  <c r="H58" i="4" s="1"/>
  <c r="L58" i="4"/>
  <c r="P58" i="4" s="1"/>
  <c r="O73" i="4"/>
  <c r="L6" i="3"/>
  <c r="H15" i="3"/>
  <c r="C22" i="3" s="1" a="1"/>
  <c r="C22" i="3" s="1"/>
  <c r="P15" i="3"/>
  <c r="K22" i="3" a="1"/>
  <c r="K22" i="3" s="1"/>
  <c r="L33" i="3"/>
  <c r="H41" i="3"/>
  <c r="D33" i="3" s="1"/>
  <c r="P41" i="3"/>
  <c r="D57" i="3" a="1"/>
  <c r="D57" i="3" s="1"/>
  <c r="L57" i="3" a="1"/>
  <c r="L57" i="3" s="1"/>
  <c r="L58" i="3"/>
  <c r="P58" i="3"/>
  <c r="O73" i="3"/>
  <c r="L6" i="2"/>
  <c r="H15" i="2"/>
  <c r="D57" i="2" s="1" a="1"/>
  <c r="D57" i="2" s="1"/>
  <c r="P15" i="2"/>
  <c r="K22" i="2" s="1" a="1"/>
  <c r="K22" i="2" s="1"/>
  <c r="C22" i="2" a="1"/>
  <c r="C22" i="2" s="1"/>
  <c r="H41" i="2"/>
  <c r="D58" i="2" s="1"/>
  <c r="H58" i="2" s="1"/>
  <c r="P41" i="2"/>
  <c r="L33" i="2" s="1"/>
  <c r="O73" i="2"/>
  <c r="L33" i="7" l="1"/>
  <c r="L33" i="6"/>
  <c r="D33" i="7"/>
  <c r="D58" i="3"/>
  <c r="H58" i="3" s="1"/>
  <c r="D33" i="6"/>
  <c r="D33" i="2"/>
  <c r="L33" i="5"/>
  <c r="K22" i="6" a="1"/>
  <c r="K22" i="6" s="1"/>
  <c r="L57" i="9"/>
  <c r="P57" i="9" s="1"/>
  <c r="L57" i="2" a="1"/>
  <c r="L57" i="2" s="1"/>
  <c r="L58" i="2"/>
  <c r="P5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<sst xmlns="http://schemas.openxmlformats.org/spreadsheetml/2006/main" count="2255" uniqueCount="503">
  <si>
    <t xml:space="preserve">Bemerkungen allg </t>
  </si>
  <si>
    <t>Restaurant Essen</t>
  </si>
  <si>
    <t>Summe</t>
  </si>
  <si>
    <t xml:space="preserve"> </t>
  </si>
  <si>
    <t>Anzahl B2/C</t>
  </si>
  <si>
    <t>Wanderung B</t>
  </si>
  <si>
    <t xml:space="preserve">Anzahl  B1 </t>
  </si>
  <si>
    <t>Anzahl A</t>
  </si>
  <si>
    <t xml:space="preserve">Wanderung A </t>
  </si>
  <si>
    <t>Teilnehmer</t>
  </si>
  <si>
    <t>Wanderbericht vom TTL auszufüllen ganzes Formular anschliessend an OTL schicken</t>
  </si>
  <si>
    <t>Zeit bis Abfahrt</t>
  </si>
  <si>
    <t>um</t>
  </si>
  <si>
    <t>NM Wanderung Ende B</t>
  </si>
  <si>
    <t>NM Wanderung  Ende A</t>
  </si>
  <si>
    <t xml:space="preserve">Ankunft B Restaurant </t>
  </si>
  <si>
    <t xml:space="preserve">Ankunft A Restaurant </t>
  </si>
  <si>
    <t>Kontrollfelder</t>
  </si>
  <si>
    <t>Bemerkungen</t>
  </si>
  <si>
    <t>Vorschlag B2/C: von Station bis Restaurant 200 m; Besuch Klosterkirche</t>
  </si>
  <si>
    <t>03/25</t>
  </si>
  <si>
    <t>43/44</t>
  </si>
  <si>
    <t xml:space="preserve">Zürich HB </t>
  </si>
  <si>
    <t>Niederwil, Gnadenthal</t>
  </si>
  <si>
    <t>S11</t>
  </si>
  <si>
    <t>Kante E</t>
  </si>
  <si>
    <t>Mellingen Heitersberg</t>
  </si>
  <si>
    <t>B 336</t>
  </si>
  <si>
    <t>41/42</t>
  </si>
  <si>
    <t>Zürich HB</t>
  </si>
  <si>
    <t>Rückfahrt B2/C</t>
  </si>
  <si>
    <t>Hinfahrt B2/C</t>
  </si>
  <si>
    <t>eff</t>
  </si>
  <si>
    <t>ZS%</t>
  </si>
  <si>
    <t>Zeit</t>
  </si>
  <si>
    <t>ab</t>
  </si>
  <si>
    <t>auf</t>
  </si>
  <si>
    <t>IR 36</t>
  </si>
  <si>
    <t>Kante V</t>
  </si>
  <si>
    <t>Baden, Bahnhof West</t>
  </si>
  <si>
    <t>Km</t>
  </si>
  <si>
    <t>B 332</t>
  </si>
  <si>
    <t>Mellingen, Zentralplatz</t>
  </si>
  <si>
    <t>Wanderung</t>
  </si>
  <si>
    <t>Zug Bus</t>
  </si>
  <si>
    <t>Gleis</t>
  </si>
  <si>
    <t>an</t>
  </si>
  <si>
    <t>Fahrplan Nachmittag B</t>
  </si>
  <si>
    <t>Fahrplan Nachmittag A</t>
  </si>
  <si>
    <t>NM Wanderung Ende</t>
  </si>
  <si>
    <t>NM Wanderung  Ende</t>
  </si>
  <si>
    <t>CH mobil link Nachmittag B</t>
  </si>
  <si>
    <t>2025 Gnadenthal NM A und B</t>
  </si>
  <si>
    <t>CH mobil link Nachmittag A</t>
  </si>
  <si>
    <t xml:space="preserve">Wanderung NM B: mit A </t>
  </si>
  <si>
    <t xml:space="preserve"> Wanderung NM A: Gnadenthal 356 - Uferweg rechtes Reussufer - Mellingen</t>
  </si>
  <si>
    <t>Nachmittag B1</t>
  </si>
  <si>
    <t>Nachmittag A</t>
  </si>
  <si>
    <t>Mail: info@restaurant-gnadenthal.ch      Telefon Nummer: 056 619 69 00</t>
  </si>
  <si>
    <t xml:space="preserve">Zeit bis </t>
  </si>
  <si>
    <t xml:space="preserve">Reusspark 10, 5524 Niederwil  </t>
  </si>
  <si>
    <t xml:space="preserve">Restaurant Gnadenthal </t>
  </si>
  <si>
    <t>Zeit von</t>
  </si>
  <si>
    <t>s</t>
  </si>
  <si>
    <t>Ankunft Restaurant</t>
  </si>
  <si>
    <t>2025 Fischbach-Göslikon VM B</t>
  </si>
  <si>
    <t>CH mobil link Vormittag B</t>
  </si>
  <si>
    <t>2025 Bremgarten VM A</t>
  </si>
  <si>
    <t>CH mobil link  Vormittag A</t>
  </si>
  <si>
    <t>Wanderung VM B: Grind 367 - 358 - Uferweg linkes Reussufer - Gnadenthal</t>
  </si>
  <si>
    <t>Wanderung VM A: Bremgarten - Uferweg rechtes Reussufer - Gnadenthal</t>
  </si>
  <si>
    <t>Fischbach-Göslikon, Sternen</t>
  </si>
  <si>
    <t>Bremgarten Bahnhof</t>
  </si>
  <si>
    <t>Bremgarten Obertor</t>
  </si>
  <si>
    <t>S17</t>
  </si>
  <si>
    <t>Dietikon</t>
  </si>
  <si>
    <t>S12</t>
  </si>
  <si>
    <t>Zug/Bus</t>
  </si>
  <si>
    <t xml:space="preserve">Fahrplan Vormittag B </t>
  </si>
  <si>
    <t xml:space="preserve">ab </t>
  </si>
  <si>
    <t>Fahrplan Vormittag A</t>
  </si>
  <si>
    <t>Vormittag B1</t>
  </si>
  <si>
    <t>Vormittag A</t>
  </si>
  <si>
    <t>eugen.haltiner@gmail.com</t>
  </si>
  <si>
    <t>079 358 07 15</t>
  </si>
  <si>
    <t>Eugen Haltiner</t>
  </si>
  <si>
    <t xml:space="preserve">Bremgarten - Gnadenthal - Mellingen </t>
  </si>
  <si>
    <t>Datum</t>
  </si>
  <si>
    <t>Stöcke empfohlen</t>
  </si>
  <si>
    <t>01/25</t>
  </si>
  <si>
    <t>Staffelegg Passhöhe</t>
  </si>
  <si>
    <t>Aarau</t>
  </si>
  <si>
    <t>B 135</t>
  </si>
  <si>
    <t xml:space="preserve">Kante A </t>
  </si>
  <si>
    <t>IC 5</t>
  </si>
  <si>
    <t>Zürich</t>
  </si>
  <si>
    <t>IR 37</t>
  </si>
  <si>
    <t>Asp AG Abzw.</t>
  </si>
  <si>
    <t>Küttigen Abzw. Giebel</t>
  </si>
  <si>
    <t>Staffelegg 2025</t>
  </si>
  <si>
    <t>Staffelegg -Asp</t>
  </si>
  <si>
    <t>Staffelegg-Riedmatt-Landsknechtenrain-Küttigen</t>
  </si>
  <si>
    <t>www.passbeizli.ch    041 62 552 05 65</t>
  </si>
  <si>
    <t>Gastgeber mit Herz</t>
  </si>
  <si>
    <t>Staffeleggstrasse 227, 5025 Asp</t>
  </si>
  <si>
    <t>Passbeizli Staffelegg</t>
  </si>
  <si>
    <t>Salhöhe 2025</t>
  </si>
  <si>
    <t>Barmelweid 2025</t>
  </si>
  <si>
    <t>Salhöhe-Paradis-720-Benkerjoch-Staffelegg</t>
  </si>
  <si>
    <t>Barmelweid-Salhöhe-Wasserflue-844-720-Benkerjoch-Staffelegg</t>
  </si>
  <si>
    <t>Salhöhe</t>
  </si>
  <si>
    <t>Barmelweid</t>
  </si>
  <si>
    <t>Bus 2</t>
  </si>
  <si>
    <t>Erlinsbach Oberdorf</t>
  </si>
  <si>
    <t>Kante B</t>
  </si>
  <si>
    <t>RE 37</t>
  </si>
  <si>
    <t>bretschger@silk-rechtsanwaelte.ch</t>
  </si>
  <si>
    <t>079 541 52 22</t>
  </si>
  <si>
    <t>Felix U. Bretschger</t>
  </si>
  <si>
    <t>Barmelweid-Salhöhe-Staffelegg-Küttigen</t>
  </si>
  <si>
    <t>Stöcke empfohlen.  Für A:Sonnenbergbahn  Extrafahrt cash 12.-             Für alle in Hergiswald schöne Pilgerkirche</t>
  </si>
  <si>
    <t>Holderchäppeli-900-Hergiswald (Strasse und Waldweg). 1.4 km .  ODER direkt zum Restaurant :ZH HB ab 10:35, LU an 11.25.LU ab 11:40 Bus 71 Kante M, Hergiswald an 12:03</t>
  </si>
  <si>
    <t>Holderkäppeli</t>
  </si>
  <si>
    <t>IR75</t>
  </si>
  <si>
    <t>Kante M</t>
  </si>
  <si>
    <t>Luzern Bhf</t>
  </si>
  <si>
    <t>B71</t>
  </si>
  <si>
    <t>Luzern</t>
  </si>
  <si>
    <t>Hergiswald Kirche</t>
  </si>
  <si>
    <t>KanteB</t>
  </si>
  <si>
    <t>B11662</t>
  </si>
  <si>
    <t>Obernau Dorf</t>
  </si>
  <si>
    <t>2025 Hergiswald NM A</t>
  </si>
  <si>
    <t>Entweder mit A (Abstieg bis 635 aber steil, gute Holztreppen) weniger steil über Obernau Schiess stand, oder dort Bus nehmen</t>
  </si>
  <si>
    <t>Hergiswald-Pilgersteig runter-635-Rodelstuden-Obernau Dorf</t>
  </si>
  <si>
    <t>041 320 00 32</t>
  </si>
  <si>
    <t>Hergiswald</t>
  </si>
  <si>
    <t>Gasthaus Hergiswald</t>
  </si>
  <si>
    <t>2025 Schwarzenberg VM B</t>
  </si>
  <si>
    <t>2025 Sonnenberg VM A</t>
  </si>
  <si>
    <t>Schwarzenberg LU-Matt-840-Hinterkotzigen-Kotzigen-867-Scharmoos-Gass-933-943-971-Hergiswald</t>
  </si>
  <si>
    <t>Kriens Sonnenbergbahn Bergstation-Sonneberg-hinter Gütsch-Steinbruchhof-565-Stole-646-805--864-926-Holderchäppeli-900-Hergiswald</t>
  </si>
  <si>
    <t>Schwarzenberg Fabr</t>
  </si>
  <si>
    <t xml:space="preserve">Sonnenbergbahn </t>
  </si>
  <si>
    <t>B211</t>
  </si>
  <si>
    <t>Malters</t>
  </si>
  <si>
    <t>Kriens busschleife</t>
  </si>
  <si>
    <t>RE7</t>
  </si>
  <si>
    <t>Bus1</t>
  </si>
  <si>
    <t>Kante A</t>
  </si>
  <si>
    <t>IR70</t>
  </si>
  <si>
    <t xml:space="preserve">hgruber8702@gmail.com </t>
  </si>
  <si>
    <t>079 224 48 93</t>
  </si>
  <si>
    <t>Hans Gruber</t>
  </si>
  <si>
    <t>Kriens -Sonnenberg -Hergiswald-Obernau</t>
  </si>
  <si>
    <t>Bemerkungen:  A bitte ID mitnehmen, da Grenzübertritt</t>
  </si>
  <si>
    <t>B2/C: Es sind nur wenige Schritte vom Bahnhof Wilchingen-Hallau bis zur Busstation</t>
  </si>
  <si>
    <t>Wilchingen, Dorf</t>
  </si>
  <si>
    <t>RE48</t>
  </si>
  <si>
    <t>Schaffhausen</t>
  </si>
  <si>
    <t>B 27</t>
  </si>
  <si>
    <t>Wilchingen-Hallau</t>
  </si>
  <si>
    <t>S64</t>
  </si>
  <si>
    <t>IC</t>
  </si>
  <si>
    <t>2025 Wilchingen NM A und B</t>
  </si>
  <si>
    <t xml:space="preserve"> Wanderung NM A: Wilchingen - 442 - Hungerbüel - 418 - Station Wilchingen-Hallau</t>
  </si>
  <si>
    <t>Mail: weingut@hedinger.ch      Telefon Nummer: 052 681 25 72</t>
  </si>
  <si>
    <t>Hauptstrasse 46, 8217 Wilchingen</t>
  </si>
  <si>
    <t>Hedinger Weingut und Kellerei AG</t>
  </si>
  <si>
    <t>2025 Neunkirch - Wilchingen VM B</t>
  </si>
  <si>
    <t>2025 Wil ZH - Wilchingen VM A</t>
  </si>
  <si>
    <t>Wanderung VM B: Neunkirch - 459 - Armefäld - 547 Stuel - Hinder der Trotte - Spitz - Wilchingen</t>
  </si>
  <si>
    <t>Wanderung VM A: Wil ZH - Berwangen (D) - Sonnenberg (D) - Osterfingen - Wilchingen</t>
  </si>
  <si>
    <t>Neunkirch</t>
  </si>
  <si>
    <t>Wil ZH, Dorf</t>
  </si>
  <si>
    <t>B 545</t>
  </si>
  <si>
    <t>Hüntwangen-Wil</t>
  </si>
  <si>
    <t>S9</t>
  </si>
  <si>
    <t>Wil ZH - Wilchingen - Bahnhof Wilchingen Hallau</t>
  </si>
  <si>
    <t>Amden</t>
  </si>
  <si>
    <t>2025 B</t>
  </si>
  <si>
    <t>Bemerkungen: Ab Horgen mit Fähre nach Meilen: Alle 10 Minuten</t>
  </si>
  <si>
    <t>Vorschlag B2/C</t>
  </si>
  <si>
    <t>Meilen</t>
  </si>
  <si>
    <t>siehe A</t>
  </si>
  <si>
    <t>S 6</t>
  </si>
  <si>
    <t>Bei schönem Wetter mit Schiff</t>
  </si>
  <si>
    <t>Meilen:  mit Halt an allen Stationen</t>
  </si>
  <si>
    <t xml:space="preserve">Zürich, HB </t>
  </si>
  <si>
    <t>Siehe A</t>
  </si>
  <si>
    <t>S 7</t>
  </si>
  <si>
    <t xml:space="preserve">Meilen: ohne Halt bis HB </t>
  </si>
  <si>
    <t>2025 Pano A</t>
  </si>
  <si>
    <t>Wanderung NM B : keine Wanderung vorgesehen</t>
  </si>
  <si>
    <t xml:space="preserve"> Wanderung NM A: keine Wnderung vorgesehen</t>
  </si>
  <si>
    <t>eichenberger-sauter@bluewin.ch; 079 663 76 60</t>
  </si>
  <si>
    <t>zu Gast bei Urs Eichenberger</t>
  </si>
  <si>
    <t>Seestrasse 642</t>
  </si>
  <si>
    <t>Seehof Meilen</t>
  </si>
  <si>
    <t>https://map.schweizmobil.ch/?lang=de&amp;bgLayer=pk&amp;season=summer&amp;resolution=6.03&amp;E=2689259&amp;N=1238482&amp;photos=yes&amp;logo=yes&amp;detours=yes&amp;trackId=2710697</t>
  </si>
  <si>
    <t>Au ZH 25</t>
  </si>
  <si>
    <t>2025 Bürgwies</t>
  </si>
  <si>
    <t>CH mobil link Vormittag A</t>
  </si>
  <si>
    <t>Wanderung VM B: Seeuferweg - Fähre Horgen - Meilen  - Seehof</t>
  </si>
  <si>
    <t>Wanderung VM A: Rehalp - Schübelweiher - Küsnachtertobel - Kittenmühle - Wängi - Luft - Meilen</t>
  </si>
  <si>
    <t>Au ZH</t>
  </si>
  <si>
    <t>Rehalp</t>
  </si>
  <si>
    <t>S8</t>
  </si>
  <si>
    <t>S 18</t>
  </si>
  <si>
    <t>Zürich, Stadelhofen</t>
  </si>
  <si>
    <t>gerhard.speck@ggaweb.ch</t>
  </si>
  <si>
    <t>079 483 10 39</t>
  </si>
  <si>
    <t>Geri Speck</t>
  </si>
  <si>
    <t xml:space="preserve">Rehalp - Meilener Panoramaweg - Seehof Meilen </t>
  </si>
  <si>
    <t>19.08..2025</t>
  </si>
  <si>
    <t>*)Rückfahrt mit Taxi bis Krummenau Rest. Adler</t>
  </si>
  <si>
    <t>Ab Restaurant Adler 11:45 Taxi zusammen mit B                                              Alternative: öV bis Krummenau Bhf (ZH HB ab 10:24, Krummenau Bhf an 11:45) ab dort zu Fuss zum Rest. Adler , 12.00 Taxi mit B nach Wintersbg</t>
  </si>
  <si>
    <t xml:space="preserve"> Rest Adler</t>
  </si>
  <si>
    <t>S 5</t>
  </si>
  <si>
    <t>Rapperswil</t>
  </si>
  <si>
    <t>B 790</t>
  </si>
  <si>
    <t xml:space="preserve">Wattwil </t>
  </si>
  <si>
    <t>S 4</t>
  </si>
  <si>
    <t>Wattwil Bhf</t>
  </si>
  <si>
    <t>IR</t>
  </si>
  <si>
    <t xml:space="preserve">Raooerswil </t>
  </si>
  <si>
    <t>Krummenau Rest. Adler</t>
  </si>
  <si>
    <r>
      <t>Rückfahrt B2/C</t>
    </r>
    <r>
      <rPr>
        <b/>
        <sz val="30"/>
        <color rgb="FFFF0000"/>
        <rFont val="Arial"/>
        <family val="2"/>
      </rPr>
      <t>*)</t>
    </r>
  </si>
  <si>
    <t>Wattwil</t>
  </si>
  <si>
    <t>Krummenau Adler</t>
  </si>
  <si>
    <t>Wintersberg NM</t>
  </si>
  <si>
    <t>Wanderung mit A</t>
  </si>
  <si>
    <t>Wintersberg - 887  - Waldrand Rohnweg - Schlucht - Zoller - Krummenau Adler</t>
  </si>
  <si>
    <t>info@hausderfreiheit.ch 071 993 10 01</t>
  </si>
  <si>
    <t>Toni Brunner, Esther Friedli</t>
  </si>
  <si>
    <t>Wintersberg, 9642 Ebnatt-Kappel</t>
  </si>
  <si>
    <t>Landgasthof Sonne, Haus der Freiheit</t>
  </si>
  <si>
    <t>Wintersberg VM B</t>
  </si>
  <si>
    <t>Wnterberg VM A</t>
  </si>
  <si>
    <t>Nesslauf Gernen - 816 - lk Thurufer - Nesslau 756 - rt thurufer bis 749 ARA - 743 - rt Thurufer bis Krummenau Adler ; ab Rest Adler Taxi 1200 nach Wintersberg</t>
  </si>
  <si>
    <t>Ulisbach - rt Thurufer 620 - Stegrüti - Ebnat Kappel - Brandholzbrücke - Giselbach - Kt Strasse Rtg Wildhaus - 731 - Schuflen - Wintersberg</t>
  </si>
  <si>
    <t>Nesslau Gernen</t>
  </si>
  <si>
    <t>Nesslau-Neu St. Johann</t>
  </si>
  <si>
    <t>Ulisbach Traube</t>
  </si>
  <si>
    <t>B 770</t>
  </si>
  <si>
    <t xml:space="preserve">Rapperswil </t>
  </si>
  <si>
    <t>ehuggenberger@oulook.com</t>
  </si>
  <si>
    <t>0041 79 872 18 28</t>
  </si>
  <si>
    <t>Eric Huggenberger</t>
  </si>
  <si>
    <t xml:space="preserve">Wanderung (Start-Mittagessen-Ziel) </t>
  </si>
  <si>
    <t>LSB Brunni-Holzegg</t>
  </si>
  <si>
    <t>LSB</t>
  </si>
  <si>
    <t>Brunni</t>
  </si>
  <si>
    <t>S 13</t>
  </si>
  <si>
    <t>Wädenswil</t>
  </si>
  <si>
    <t>B554</t>
  </si>
  <si>
    <t>Einsiedeln</t>
  </si>
  <si>
    <t>Holzegg</t>
  </si>
  <si>
    <t>S 25</t>
  </si>
  <si>
    <t>IR 35</t>
  </si>
  <si>
    <t>wie A</t>
  </si>
  <si>
    <t>https://map.schweizmobil.ch/?lang=de&amp;bgLayer=pk&amp;season=summer&amp;resolution=2.45&amp;E=2695833&amp;N=1210149&amp;photos=yes&amp;logo=yes&amp;detours=yes&amp;trackId=370313147</t>
  </si>
  <si>
    <t>2025 Ilgau Ibergeregg Nachmittag</t>
  </si>
  <si>
    <t>Wie A oder LSB Holzegg-Brunni</t>
  </si>
  <si>
    <t>Holzegg-Brunni</t>
  </si>
  <si>
    <t>NM Wanderung B</t>
  </si>
  <si>
    <t>gastgeber@holzegg.ch Tel. 041 811 12 34</t>
  </si>
  <si>
    <t>8849 Brunni-Alpthal</t>
  </si>
  <si>
    <t>Berggasthaus Holzegg</t>
  </si>
  <si>
    <t>2025 llgau Ibergeregg VMB</t>
  </si>
  <si>
    <t>2025 Illgau Ibergeregg VMA</t>
  </si>
  <si>
    <t>Ibergeregg Passhöhe - Zwäcken - Holzegg</t>
  </si>
  <si>
    <t>St. Karl Oberberg-Eseltritt-Sternenegg-Ibergeregg-Zwäcken-Holzegg</t>
  </si>
  <si>
    <t>Ibergeregg Passhöhe</t>
  </si>
  <si>
    <t>St. Karl Oberberg</t>
  </si>
  <si>
    <t>B505</t>
  </si>
  <si>
    <t>Oberiberg Tschalun</t>
  </si>
  <si>
    <t>Illgau</t>
  </si>
  <si>
    <t>B555</t>
  </si>
  <si>
    <t>Ried (Muotathal)</t>
  </si>
  <si>
    <t>B 501</t>
  </si>
  <si>
    <t>Kante A/B</t>
  </si>
  <si>
    <t>Schwyz</t>
  </si>
  <si>
    <t>IR 46</t>
  </si>
  <si>
    <t>marcus.schwoebel@bluewin.ch</t>
  </si>
  <si>
    <t>079 214 86 92</t>
  </si>
  <si>
    <t>Marcus Schwöbel</t>
  </si>
  <si>
    <t>St. Karl - Sternenegg - Ibergeregg - Holzegg</t>
  </si>
  <si>
    <t>Wanderung B2: Bushaltestelle Hermatswil - Geenacker - Restaurant</t>
  </si>
  <si>
    <t>Zürich Stadelhofen</t>
  </si>
  <si>
    <t>Pfäffikon Hermatswil</t>
  </si>
  <si>
    <t>B 833</t>
  </si>
  <si>
    <t>Pfäffikon ZH</t>
  </si>
  <si>
    <t>S 3</t>
  </si>
  <si>
    <t>Pfäffikon ZH Bhf</t>
  </si>
  <si>
    <t>Hermatswil</t>
  </si>
  <si>
    <t>ZürichHB</t>
  </si>
  <si>
    <t>S 12</t>
  </si>
  <si>
    <t xml:space="preserve">Winterthur </t>
  </si>
  <si>
    <t>S 26</t>
  </si>
  <si>
    <t>Saland</t>
  </si>
  <si>
    <t xml:space="preserve">Pfäffikon </t>
  </si>
  <si>
    <t>Hermatswil NM B</t>
  </si>
  <si>
    <t>Hermaswil NM A</t>
  </si>
  <si>
    <t>Hermatswil - Ravensbüel - Homberg - Saland</t>
  </si>
  <si>
    <t>Hernatswil - Isliker Berg - Islikon - Bachenstal - Pfäffikon</t>
  </si>
  <si>
    <t>Mail Telefon Nummer</t>
  </si>
  <si>
    <t>Bruno und Bea Baumgartner</t>
  </si>
  <si>
    <t>Ravensbühlerstrasse 11, 8330 Pfäffikon    044 950 56 80</t>
  </si>
  <si>
    <t>Bäsebeiz Lotharstube</t>
  </si>
  <si>
    <t>Wildberg VM B</t>
  </si>
  <si>
    <t>Wildberg - Egg  Hintereggen - Schalchen - Hundsruggen - Hermatswil</t>
  </si>
  <si>
    <t>Rämismühle - Fridtal - Tössegg - Egg - Hintereggen - Schalchen - Niderfeld - Hermatswil</t>
  </si>
  <si>
    <t>Wildberg, Alte Post</t>
  </si>
  <si>
    <t>Rämismühle-Zell</t>
  </si>
  <si>
    <t>B 825</t>
  </si>
  <si>
    <t xml:space="preserve"> Pfäffikon</t>
  </si>
  <si>
    <t>Winterthur</t>
  </si>
  <si>
    <t>Stadelhofen</t>
  </si>
  <si>
    <t>Fahrplan Vormittag B1</t>
  </si>
  <si>
    <t>ehuggenberger@outlook.com</t>
  </si>
  <si>
    <t>079 872 18 28</t>
  </si>
  <si>
    <t>TTL Eric Huggenberger</t>
  </si>
  <si>
    <t>Der geteerten Fahrstrasse vom Morgenholz zum Bodenberg  folgen, steigt gemächlicher 1,4km 100 m Aufstieg</t>
  </si>
  <si>
    <t>zu Fuss</t>
  </si>
  <si>
    <t>Morgenholz</t>
  </si>
  <si>
    <t>400 m</t>
  </si>
  <si>
    <t>Seilbahn</t>
  </si>
  <si>
    <t>FW 20'</t>
  </si>
  <si>
    <t>Niederurnen,Ochsenplatz</t>
  </si>
  <si>
    <t>zur Talstat</t>
  </si>
  <si>
    <t>B511</t>
  </si>
  <si>
    <t>Bhf Süd</t>
  </si>
  <si>
    <t>Ziegelbrücke</t>
  </si>
  <si>
    <t>vom Bus</t>
  </si>
  <si>
    <t>S25</t>
  </si>
  <si>
    <t>25'</t>
  </si>
  <si>
    <t>1h40</t>
  </si>
  <si>
    <t>0h21'</t>
  </si>
  <si>
    <t>Niederurnen, Ochsenplatz</t>
  </si>
  <si>
    <t>1,4</t>
  </si>
  <si>
    <t>Bergst</t>
  </si>
  <si>
    <t>Morgenholz Seilbahn</t>
  </si>
  <si>
    <t>4,6</t>
  </si>
  <si>
    <t>2025 Bodenberg NM B</t>
  </si>
  <si>
    <t>Bodenberg-Morgenholz Seilbahn</t>
  </si>
  <si>
    <t>Bodenberg-Morgenholz-Buechwald-Niederurnen</t>
  </si>
  <si>
    <t>055 610 27 91</t>
  </si>
  <si>
    <t>Fam J. Steinmann</t>
  </si>
  <si>
    <t>Bodenberg, 8867 Niederurnen</t>
  </si>
  <si>
    <t>Berggasthof Hirzli</t>
  </si>
  <si>
    <t>2025 Morgenholz VM B</t>
  </si>
  <si>
    <t>2025 Morgenholz VM A</t>
  </si>
  <si>
    <t>Morgenholz-Schwynfärch-Tierweg-Bodenberg</t>
  </si>
  <si>
    <t>Morgenholz-Schwynfärch-Hirzli- Oberplanggen-Tierweg-Bodenberg</t>
  </si>
  <si>
    <t>3h</t>
  </si>
  <si>
    <t>1h23</t>
  </si>
  <si>
    <t>2h54'</t>
  </si>
  <si>
    <t>FW 10'</t>
  </si>
  <si>
    <t>FssW 10'</t>
  </si>
  <si>
    <t>Ziegelbrücke (Bahnhof Süd)</t>
  </si>
  <si>
    <t>4,2</t>
  </si>
  <si>
    <t>Zürixch HB</t>
  </si>
  <si>
    <t>6,65</t>
  </si>
  <si>
    <t>079 521 03 76</t>
  </si>
  <si>
    <t>h.e.isler@hispeed.ch</t>
  </si>
  <si>
    <t>044 724 19 59</t>
  </si>
  <si>
    <t>Heinrich Isler</t>
  </si>
  <si>
    <t>Morgenholz - Hirzli - Bodenberg -( Niederurnen)</t>
  </si>
  <si>
    <t>Treppe vom Weissenstein bis Restaurant Sennhaus ca. 5 Minuten</t>
  </si>
  <si>
    <t>Weissenstein</t>
  </si>
  <si>
    <t>Solothurn</t>
  </si>
  <si>
    <t>Gondelbahn</t>
  </si>
  <si>
    <t>Oberdorf</t>
  </si>
  <si>
    <t>S 21</t>
  </si>
  <si>
    <t>S21</t>
  </si>
  <si>
    <t>3 E-G</t>
  </si>
  <si>
    <t>234 m</t>
  </si>
  <si>
    <t>46 m</t>
  </si>
  <si>
    <t>B 12</t>
  </si>
  <si>
    <t>Oberbalmberg</t>
  </si>
  <si>
    <t>Weissenstein NM</t>
  </si>
  <si>
    <t>CC mobil link Nachmittag A</t>
  </si>
  <si>
    <t>Mit A</t>
  </si>
  <si>
    <t>Weissenstein-Oberbalmberg</t>
  </si>
  <si>
    <t>032 622 16 78</t>
  </si>
  <si>
    <t>Frau Niederberger</t>
  </si>
  <si>
    <t>Vorderweissenstein1 4515 Weissenstein</t>
  </si>
  <si>
    <t>Restaurant Sennhaus</t>
  </si>
  <si>
    <t>Balm</t>
  </si>
  <si>
    <t>Grenchenberg</t>
  </si>
  <si>
    <t>Balm bei Günsberg - Balmweid - 699 - 715 - Oberdorf</t>
  </si>
  <si>
    <t>Untergrenchenberg - Obergrenchenberg - Stallflue - Althüsli - Weissenstein</t>
  </si>
  <si>
    <t>245 m</t>
  </si>
  <si>
    <t>Balm b. G.</t>
  </si>
  <si>
    <t>Unterer Grenchenberg</t>
  </si>
  <si>
    <t>238 m</t>
  </si>
  <si>
    <t>432 m</t>
  </si>
  <si>
    <t>B 38</t>
  </si>
  <si>
    <t>Kante C</t>
  </si>
  <si>
    <t>Grenchen Süd</t>
  </si>
  <si>
    <t>kurtschaad@bluewin.ch</t>
  </si>
  <si>
    <t>079 400 96 53</t>
  </si>
  <si>
    <t>Kurt Schaad</t>
  </si>
  <si>
    <t>Grenchenberg - Weissenstein - Oberbalmberg</t>
  </si>
  <si>
    <t>Donnerstag</t>
  </si>
  <si>
    <t>**</t>
  </si>
  <si>
    <t>Bremgarten Gnadental</t>
  </si>
  <si>
    <t>Wanderwoche Grindelwald</t>
  </si>
  <si>
    <t>21-16.9.25</t>
  </si>
  <si>
    <t>Barmelweid Staffelegg</t>
  </si>
  <si>
    <t>Kriens Hergiswald</t>
  </si>
  <si>
    <t>Will Wilchingen</t>
  </si>
  <si>
    <t>Bruno Keller</t>
  </si>
  <si>
    <t>Garichte Ampächli</t>
  </si>
  <si>
    <t>Rehalp Seehof Meilen</t>
  </si>
  <si>
    <t>Dieter Syz</t>
  </si>
  <si>
    <t>Flüelen Bauen</t>
  </si>
  <si>
    <t>Ulisbach Winter</t>
  </si>
  <si>
    <t>07.08.2025 **</t>
  </si>
  <si>
    <t>Grenchenberg Weissenstein</t>
  </si>
  <si>
    <t>Marcus Schwoebel</t>
  </si>
  <si>
    <t>St.Karl Ibergeregg</t>
  </si>
  <si>
    <t>Rämismühle Hermatswil</t>
  </si>
  <si>
    <t>Heini isler</t>
  </si>
  <si>
    <t>Morgenholz Hirzli</t>
  </si>
  <si>
    <t>Otto Nussbaumer</t>
  </si>
  <si>
    <t>Damenausflug</t>
  </si>
  <si>
    <t>B Leiter</t>
  </si>
  <si>
    <t>A Leiter</t>
  </si>
  <si>
    <t>Inhaltsverzeichnis Q3 /25</t>
  </si>
  <si>
    <t>Diwa</t>
  </si>
  <si>
    <t>Felix Bretschger</t>
  </si>
  <si>
    <t>Jass Untensilien mitnehmen</t>
  </si>
  <si>
    <t xml:space="preserve">Schiff BAT 3600 besteigen und sich A und B anschliessen, Abfahrt ab Flüelen 12:00 </t>
  </si>
  <si>
    <t>II/25</t>
  </si>
  <si>
    <t xml:space="preserve">Flüelen </t>
  </si>
  <si>
    <t>Luzern Bahnhofquai</t>
  </si>
  <si>
    <t>S2</t>
  </si>
  <si>
    <t>Zug</t>
  </si>
  <si>
    <t>BAT3600</t>
  </si>
  <si>
    <t>Flüelen Schiffsteg</t>
  </si>
  <si>
    <t>Luzern Verkehrshaus Lido</t>
  </si>
  <si>
    <t>Bauen</t>
  </si>
  <si>
    <t>B NM</t>
  </si>
  <si>
    <t>https://map.schweizmobil.ch/?lang=de&amp;photos=yes&amp;bgLayer=pk&amp;logo=yes&amp;detours=yes&amp;season=summer&amp;resolution=2.5&amp;E=2666673&amp;N=1211068&amp;layers=Wanderland%2CStation&amp;trackId=137516765</t>
  </si>
  <si>
    <t>A NM</t>
  </si>
  <si>
    <t>fakultative Wanderung dem See entlang vom Verkehrshaus zum Bahnhof Luzern dann mit der Bahn nach Zürich, Abfahrten jeweils hh:09 und hh:35</t>
  </si>
  <si>
    <r>
      <t xml:space="preserve">041 367 67 67   </t>
    </r>
    <r>
      <rPr>
        <u/>
        <sz val="36"/>
        <color theme="4"/>
        <rFont val="Arial"/>
        <family val="2"/>
      </rPr>
      <t>https://www.gastronomie-vierwaldstaettersee.ch/</t>
    </r>
  </si>
  <si>
    <t>Gastronomie Vierwaldstättersee</t>
  </si>
  <si>
    <t xml:space="preserve">Adresse  </t>
  </si>
  <si>
    <t>BAT 3600</t>
  </si>
  <si>
    <t>B VM</t>
  </si>
  <si>
    <t>https://map.schweizmobil.ch/?lang=de&amp;photos=yes&amp;bgLayer=pk&amp;logo=yes&amp;detours=yes&amp;season=summer&amp;resolution=5&amp;E=2687918&amp;N=1195704&amp;layers=Wanderland%2CStation&amp;trackId=1035877637</t>
  </si>
  <si>
    <t>A VM</t>
  </si>
  <si>
    <t>https://map.schweizmobil.ch/?lang=de&amp;photos=yes&amp;bgLayer=pk&amp;logo=yes&amp;detours=yes&amp;season=summer&amp;resolution=5.58&amp;E=2688547&amp;N=1196258&amp;trackId=891815838</t>
  </si>
  <si>
    <t xml:space="preserve">Bolzbach Isleten Bauen </t>
  </si>
  <si>
    <t xml:space="preserve">Flüelen Wildried Seedorf Bolzbach Isleten Bauen </t>
  </si>
  <si>
    <t>Seedorf Bolzbach UR</t>
  </si>
  <si>
    <t>B405</t>
  </si>
  <si>
    <t>Ost</t>
  </si>
  <si>
    <t xml:space="preserve">Altdorf </t>
  </si>
  <si>
    <t>IR46</t>
  </si>
  <si>
    <t>dieter.syz@gmail.com</t>
  </si>
  <si>
    <t>+41 41 720 35 66</t>
  </si>
  <si>
    <t>Weg der Schweiz von Flüelen nach Bauen mit dem Schiff nach Luzern</t>
  </si>
  <si>
    <t xml:space="preserve">Die Wanderungen sind im Gebirge und entsprechend anspruchsvoll. Sie können nur bei trockenen Verhältnissen durchgeführt werden. Ausreichend Tranksame mitnehmen. Stöcke notwendig. </t>
  </si>
  <si>
    <t>Spaziergang im Ämpächli</t>
  </si>
  <si>
    <t>Ämpächli</t>
  </si>
  <si>
    <t>Sportb.</t>
  </si>
  <si>
    <t>Elm Sportbahnen</t>
  </si>
  <si>
    <t>S6</t>
  </si>
  <si>
    <t>Schwanden</t>
  </si>
  <si>
    <t>B541</t>
  </si>
  <si>
    <t>Bus 541</t>
  </si>
  <si>
    <t>IR35</t>
  </si>
  <si>
    <t>Schwanden SBB</t>
  </si>
  <si>
    <t>Schwanden Au</t>
  </si>
  <si>
    <t>Sportbahn</t>
  </si>
  <si>
    <t>gemeinsam mit A</t>
  </si>
  <si>
    <t>Ämpächli-Sportbahn-Elm-Schwanden Au-Lochsiten-Besichtigung Glarner Hauptüberschiebung-Schwanden SBB</t>
  </si>
  <si>
    <t>Aempaechli@sportbahnenelm.ch</t>
  </si>
  <si>
    <t xml:space="preserve">Frau Suter </t>
  </si>
  <si>
    <t>055 642 61 81</t>
  </si>
  <si>
    <t>Restaurant Ämpächli</t>
  </si>
  <si>
    <t>2025 Mettmen VM B</t>
  </si>
  <si>
    <t>2025 Mettmen VM A</t>
  </si>
  <si>
    <t>Skihütte Obererbs - Hängstboden - Ämpächli Unterstafel - Ämpächli</t>
  </si>
  <si>
    <t>Garichte-Stausee-1625-1832-1993-Wildmaadfurggeli-Ämpächli Oberstafel-Ampächli</t>
  </si>
  <si>
    <t>Elm Obererbs Skihütte</t>
  </si>
  <si>
    <t xml:space="preserve">Mettmen </t>
  </si>
  <si>
    <t>B545</t>
  </si>
  <si>
    <t>Luftseilb.</t>
  </si>
  <si>
    <t>Kies (Niederental)</t>
  </si>
  <si>
    <t xml:space="preserve">Schwanden </t>
  </si>
  <si>
    <t>B 544</t>
  </si>
  <si>
    <t>Kante D</t>
  </si>
  <si>
    <t>km</t>
  </si>
  <si>
    <t>Mettmen-Wildmaadfurggeli-Ämpächli-Lochsiten</t>
  </si>
  <si>
    <t>bruno.f.keller@bluewin.ch</t>
  </si>
  <si>
    <t>079 236 97 29</t>
  </si>
  <si>
    <t>Rämiamühle - Hermatswil - Pfäffikon</t>
  </si>
  <si>
    <t>Ulisbach - Wintersberg - Krummenau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</si>
</sst>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&quot; h&quot;;@"/>
    <numFmt numFmtId="165" formatCode="dd/mm/yy;@"/>
  </numFmts>
  <fonts count="43">
    <font>
      <sz val="12"/>
      <color theme="1"/>
      <name val="ArialMT"/>
      <family val="2"/>
    </font>
    <font>
      <sz val="12"/>
      <color theme="1"/>
      <name val="Aptos Narrow"/>
      <family val="2"/>
      <scheme val="minor"/>
    </font>
    <font>
      <sz val="30"/>
      <color theme="1"/>
      <name val="Arial"/>
      <family val="2"/>
    </font>
    <font>
      <sz val="30"/>
      <name val="Arial"/>
      <family val="2"/>
    </font>
    <font>
      <sz val="28"/>
      <color theme="1"/>
      <name val="Arial"/>
      <family val="2"/>
    </font>
    <font>
      <sz val="22"/>
      <color theme="1"/>
      <name val="Arial"/>
      <family val="2"/>
    </font>
    <font>
      <b/>
      <sz val="30"/>
      <color theme="1"/>
      <name val="Arial"/>
      <family val="2"/>
    </font>
    <font>
      <sz val="30"/>
      <color theme="0" tint="-0.249977111117893"/>
      <name val="Arial"/>
      <family val="2"/>
    </font>
    <font>
      <sz val="30"/>
      <color theme="0" tint="-0.34998626667073579"/>
      <name val="Arial"/>
      <family val="2"/>
    </font>
    <font>
      <u/>
      <sz val="26"/>
      <color theme="10"/>
      <name val="Arial"/>
      <family val="2"/>
    </font>
    <font>
      <b/>
      <sz val="30"/>
      <color theme="0" tint="-0.34998626667073579"/>
      <name val="Arial"/>
      <family val="2"/>
    </font>
    <font>
      <sz val="30"/>
      <color theme="2" tint="-0.249977111117893"/>
      <name val="Arial"/>
      <family val="2"/>
    </font>
    <font>
      <i/>
      <sz val="30"/>
      <color rgb="FFFF0000"/>
      <name val="Arial"/>
      <family val="2"/>
    </font>
    <font>
      <i/>
      <sz val="30"/>
      <color theme="1"/>
      <name val="Arial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b/>
      <sz val="36"/>
      <name val="Arial"/>
      <family val="2"/>
    </font>
    <font>
      <sz val="30"/>
      <color theme="1" tint="4.9989318521683403E-2"/>
      <name val="Arial"/>
      <family val="2"/>
    </font>
    <font>
      <u/>
      <sz val="30"/>
      <color theme="10"/>
      <name val="Arial"/>
      <family val="2"/>
    </font>
    <font>
      <sz val="30"/>
      <color theme="0" tint="-0.14999847407452621"/>
      <name val="Arial"/>
      <family val="2"/>
    </font>
    <font>
      <u/>
      <sz val="30"/>
      <color theme="0" tint="-0.34998626667073579"/>
      <name val="Arial"/>
      <family val="2"/>
    </font>
    <font>
      <sz val="30"/>
      <color theme="2"/>
      <name val="Arial"/>
      <family val="2"/>
    </font>
    <font>
      <sz val="30"/>
      <color theme="0" tint="-4.9989318521683403E-2"/>
      <name val="Arial"/>
      <family val="2"/>
    </font>
    <font>
      <i/>
      <sz val="32"/>
      <color theme="1"/>
      <name val="Arial"/>
      <family val="2"/>
    </font>
    <font>
      <sz val="30"/>
      <color theme="0"/>
      <name val="Arial"/>
      <family val="2"/>
    </font>
    <font>
      <b/>
      <sz val="30"/>
      <name val="Arial"/>
      <family val="2"/>
    </font>
    <font>
      <b/>
      <u/>
      <sz val="36"/>
      <color theme="1"/>
      <name val="Arial"/>
      <family val="2"/>
    </font>
    <font>
      <b/>
      <sz val="30"/>
      <color theme="0" tint="-0.499984740745262"/>
      <name val="Arial"/>
      <family val="2"/>
    </font>
    <font>
      <u/>
      <sz val="26"/>
      <name val="Arial"/>
      <family val="2"/>
    </font>
    <font>
      <b/>
      <sz val="24"/>
      <color theme="1"/>
      <name val="Arial"/>
      <family val="2"/>
    </font>
    <font>
      <b/>
      <sz val="30"/>
      <color theme="0"/>
      <name val="Arial"/>
      <family val="2"/>
    </font>
    <font>
      <b/>
      <sz val="30"/>
      <color theme="2"/>
      <name val="Arial"/>
      <family val="2"/>
    </font>
    <font>
      <b/>
      <sz val="30"/>
      <color theme="0" tint="-4.9989318521683403E-2"/>
      <name val="Arial"/>
      <family val="2"/>
    </font>
    <font>
      <u/>
      <sz val="30"/>
      <color theme="1"/>
      <name val="Arial"/>
      <family val="2"/>
    </font>
    <font>
      <b/>
      <sz val="48"/>
      <color rgb="FFFF0000"/>
      <name val="Arial"/>
      <family val="2"/>
    </font>
    <font>
      <i/>
      <sz val="48"/>
      <color theme="1"/>
      <name val="Arial"/>
      <family val="2"/>
    </font>
    <font>
      <b/>
      <sz val="30"/>
      <color rgb="FFFF0000"/>
      <name val="Arial"/>
      <family val="2"/>
    </font>
    <font>
      <sz val="36"/>
      <name val="Arial"/>
      <family val="2"/>
    </font>
    <font>
      <sz val="30"/>
      <color theme="10"/>
      <name val="Arial"/>
      <family val="2"/>
    </font>
    <font>
      <sz val="26"/>
      <name val="Arial"/>
      <family val="2"/>
    </font>
    <font>
      <sz val="28"/>
      <color theme="1"/>
      <name val="Calibri (Textkörper)"/>
    </font>
    <font>
      <sz val="11"/>
      <color theme="1"/>
      <name val="ArialMT"/>
      <family val="2"/>
    </font>
    <font>
      <u/>
      <sz val="36"/>
      <color theme="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thin">
        <color theme="1"/>
      </left>
      <right/>
      <top style="medium">
        <color indexed="64"/>
      </top>
      <bottom style="slantDashDot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54">
    <xf numFmtId="0" fontId="0" fillId="0" borderId="0" xfId="0"/>
    <xf numFmtId="0" fontId="2" fillId="0" borderId="0" xfId="1" applyFont="1"/>
    <xf numFmtId="0" fontId="2" fillId="0" borderId="0" xfId="1" applyFont="1" applyAlignment="1">
      <alignment shrinkToFit="1"/>
    </xf>
    <xf numFmtId="20" fontId="2" fillId="0" borderId="0" xfId="1" applyNumberFormat="1" applyFont="1" applyAlignment="1">
      <alignment shrinkToFit="1"/>
    </xf>
    <xf numFmtId="0" fontId="3" fillId="0" borderId="0" xfId="1" applyFont="1" applyAlignment="1">
      <alignment shrinkToFit="1"/>
    </xf>
    <xf numFmtId="0" fontId="3" fillId="0" borderId="0" xfId="1" applyFont="1" applyAlignment="1">
      <alignment horizontal="left" vertical="top" shrinkToFit="1"/>
    </xf>
    <xf numFmtId="164" fontId="2" fillId="0" borderId="0" xfId="1" applyNumberFormat="1" applyFont="1" applyAlignment="1">
      <alignment horizontal="left" vertical="top" shrinkToFit="1"/>
    </xf>
    <xf numFmtId="164" fontId="2" fillId="0" borderId="0" xfId="1" applyNumberFormat="1" applyFont="1"/>
    <xf numFmtId="164" fontId="2" fillId="0" borderId="0" xfId="1" applyNumberFormat="1" applyFont="1" applyAlignment="1">
      <alignment horizontal="left" vertical="center"/>
    </xf>
    <xf numFmtId="1" fontId="2" fillId="0" borderId="0" xfId="1" applyNumberFormat="1" applyFont="1" applyAlignment="1">
      <alignment horizontal="left" vertical="top" wrapText="1" shrinkToFit="1"/>
    </xf>
    <xf numFmtId="164" fontId="2" fillId="0" borderId="0" xfId="1" applyNumberFormat="1" applyFont="1" applyAlignment="1">
      <alignment horizontal="left" shrinkToFit="1"/>
    </xf>
    <xf numFmtId="20" fontId="2" fillId="0" borderId="0" xfId="1" applyNumberFormat="1" applyFont="1" applyAlignment="1">
      <alignment horizontal="left" shrinkToFit="1"/>
    </xf>
    <xf numFmtId="164" fontId="2" fillId="0" borderId="0" xfId="1" applyNumberFormat="1" applyFont="1" applyAlignment="1">
      <alignment horizontal="left" vertical="top" wrapText="1" shrinkToFit="1"/>
    </xf>
    <xf numFmtId="0" fontId="2" fillId="0" borderId="0" xfId="1" applyFont="1" applyAlignment="1">
      <alignment horizontal="left" vertical="top" wrapText="1" shrinkToFit="1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 shrinkToFit="1"/>
    </xf>
    <xf numFmtId="1" fontId="2" fillId="0" borderId="0" xfId="1" applyNumberFormat="1" applyFont="1" applyAlignment="1">
      <alignment horizontal="center" vertical="center" shrinkToFit="1"/>
    </xf>
    <xf numFmtId="0" fontId="3" fillId="0" borderId="0" xfId="1" applyFont="1" applyAlignment="1">
      <alignment vertical="top" shrinkToFit="1"/>
    </xf>
    <xf numFmtId="1" fontId="2" fillId="0" borderId="9" xfId="1" applyNumberFormat="1" applyFont="1" applyBorder="1" applyAlignment="1">
      <alignment horizontal="center" vertical="center" shrinkToFit="1"/>
    </xf>
    <xf numFmtId="164" fontId="2" fillId="0" borderId="0" xfId="1" applyNumberFormat="1" applyFont="1" applyAlignment="1">
      <alignment shrinkToFit="1"/>
    </xf>
    <xf numFmtId="0" fontId="2" fillId="0" borderId="0" xfId="1" applyFont="1" applyAlignment="1">
      <alignment horizontal="left" shrinkToFit="1"/>
    </xf>
    <xf numFmtId="20" fontId="2" fillId="0" borderId="0" xfId="1" applyNumberFormat="1" applyFont="1" applyAlignment="1">
      <alignment vertical="top" shrinkToFit="1"/>
    </xf>
    <xf numFmtId="20" fontId="4" fillId="0" borderId="0" xfId="1" applyNumberFormat="1" applyFont="1" applyAlignment="1">
      <alignment horizontal="left" vertical="top" shrinkToFit="1"/>
    </xf>
    <xf numFmtId="20" fontId="5" fillId="0" borderId="0" xfId="1" applyNumberFormat="1" applyFont="1" applyAlignment="1">
      <alignment vertical="top" shrinkToFit="1"/>
    </xf>
    <xf numFmtId="20" fontId="7" fillId="0" borderId="0" xfId="1" applyNumberFormat="1" applyFont="1" applyAlignment="1">
      <alignment horizontal="left" vertical="center" shrinkToFit="1"/>
    </xf>
    <xf numFmtId="20" fontId="8" fillId="2" borderId="0" xfId="1" applyNumberFormat="1" applyFont="1" applyFill="1" applyAlignment="1" applyProtection="1">
      <alignment horizontal="left" vertical="center" shrinkToFit="1"/>
      <protection locked="0" hidden="1"/>
    </xf>
    <xf numFmtId="0" fontId="8" fillId="2" borderId="0" xfId="1" applyFont="1" applyFill="1" applyAlignment="1" applyProtection="1">
      <alignment horizontal="left" vertical="top" shrinkToFit="1"/>
      <protection locked="0" hidden="1"/>
    </xf>
    <xf numFmtId="164" fontId="8" fillId="0" borderId="0" xfId="1" applyNumberFormat="1" applyFont="1" applyAlignment="1" applyProtection="1">
      <alignment horizontal="left" vertical="top" shrinkToFit="1"/>
      <protection locked="0" hidden="1"/>
    </xf>
    <xf numFmtId="20" fontId="8" fillId="0" borderId="0" xfId="2" applyNumberFormat="1" applyFont="1" applyFill="1" applyBorder="1" applyAlignment="1">
      <alignment horizontal="left" vertical="center" shrinkToFit="1"/>
    </xf>
    <xf numFmtId="20" fontId="8" fillId="0" borderId="0" xfId="1" applyNumberFormat="1" applyFont="1" applyAlignment="1" applyProtection="1">
      <alignment horizontal="center" vertical="center" shrinkToFit="1"/>
      <protection locked="0" hidden="1"/>
    </xf>
    <xf numFmtId="0" fontId="8" fillId="2" borderId="5" xfId="1" applyFont="1" applyFill="1" applyBorder="1" applyAlignment="1" applyProtection="1">
      <alignment horizontal="left" vertical="top"/>
      <protection locked="0" hidden="1"/>
    </xf>
    <xf numFmtId="20" fontId="8" fillId="2" borderId="0" xfId="1" applyNumberFormat="1" applyFont="1" applyFill="1" applyAlignment="1" applyProtection="1">
      <alignment horizontal="left" vertical="center"/>
      <protection locked="0" hidden="1"/>
    </xf>
    <xf numFmtId="0" fontId="7" fillId="2" borderId="0" xfId="1" applyFont="1" applyFill="1" applyAlignment="1">
      <alignment shrinkToFit="1"/>
    </xf>
    <xf numFmtId="0" fontId="8" fillId="2" borderId="0" xfId="1" applyFont="1" applyFill="1" applyAlignment="1" applyProtection="1">
      <alignment horizontal="left" vertical="top" wrapText="1" shrinkToFit="1"/>
      <protection locked="0" hidden="1"/>
    </xf>
    <xf numFmtId="20" fontId="3" fillId="0" borderId="0" xfId="1" applyNumberFormat="1" applyFont="1" applyAlignment="1" applyProtection="1">
      <alignment horizontal="left" vertical="center"/>
      <protection locked="0" hidden="1"/>
    </xf>
    <xf numFmtId="0" fontId="8" fillId="2" borderId="0" xfId="1" applyFont="1" applyFill="1" applyAlignment="1" applyProtection="1">
      <alignment horizontal="left" vertical="top" wrapText="1"/>
      <protection locked="0" hidden="1"/>
    </xf>
    <xf numFmtId="49" fontId="10" fillId="0" borderId="0" xfId="1" applyNumberFormat="1" applyFont="1" applyAlignment="1" applyProtection="1">
      <alignment horizontal="left" vertical="top" wrapText="1" shrinkToFit="1"/>
      <protection locked="0" hidden="1"/>
    </xf>
    <xf numFmtId="0" fontId="8" fillId="0" borderId="0" xfId="1" applyFont="1" applyAlignment="1">
      <alignment shrinkToFit="1"/>
    </xf>
    <xf numFmtId="164" fontId="8" fillId="0" borderId="0" xfId="1" applyNumberFormat="1" applyFont="1" applyAlignment="1">
      <alignment horizontal="left" vertical="top" shrinkToFit="1"/>
    </xf>
    <xf numFmtId="0" fontId="11" fillId="3" borderId="0" xfId="1" applyFont="1" applyFill="1"/>
    <xf numFmtId="20" fontId="7" fillId="0" borderId="0" xfId="1" applyNumberFormat="1" applyFont="1" applyAlignment="1" applyProtection="1">
      <alignment horizontal="left" vertical="center"/>
      <protection locked="0" hidden="1"/>
    </xf>
    <xf numFmtId="20" fontId="7" fillId="0" borderId="0" xfId="1" applyNumberFormat="1" applyFont="1" applyAlignment="1">
      <alignment shrinkToFit="1"/>
    </xf>
    <xf numFmtId="49" fontId="6" fillId="5" borderId="10" xfId="1" applyNumberFormat="1" applyFont="1" applyFill="1" applyBorder="1" applyAlignment="1" applyProtection="1">
      <alignment horizontal="left" vertical="top" shrinkToFit="1"/>
      <protection locked="0" hidden="1"/>
    </xf>
    <xf numFmtId="20" fontId="2" fillId="6" borderId="0" xfId="1" applyNumberFormat="1" applyFont="1" applyFill="1" applyAlignment="1" applyProtection="1">
      <alignment horizontal="left" vertical="top" shrinkToFit="1"/>
      <protection locked="0" hidden="1"/>
    </xf>
    <xf numFmtId="0" fontId="14" fillId="0" borderId="11" xfId="1" applyFont="1" applyBorder="1" applyAlignment="1" applyProtection="1">
      <alignment horizontal="center" vertical="center" shrinkToFit="1"/>
      <protection locked="0" hidden="1"/>
    </xf>
    <xf numFmtId="0" fontId="15" fillId="3" borderId="11" xfId="1" applyFont="1" applyFill="1" applyBorder="1" applyAlignment="1" applyProtection="1">
      <alignment horizontal="center" vertical="center" shrinkToFit="1"/>
      <protection locked="0" hidden="1"/>
    </xf>
    <xf numFmtId="20" fontId="15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16" fillId="3" borderId="11" xfId="1" applyFont="1" applyFill="1" applyBorder="1" applyAlignment="1" applyProtection="1">
      <alignment horizontal="center" vertical="center" shrinkToFit="1"/>
      <protection locked="0" hidden="1"/>
    </xf>
    <xf numFmtId="0" fontId="15" fillId="0" borderId="12" xfId="1" applyFont="1" applyBorder="1" applyAlignment="1" applyProtection="1">
      <alignment horizontal="left" vertical="top" shrinkToFit="1"/>
      <protection locked="0" hidden="1"/>
    </xf>
    <xf numFmtId="164" fontId="2" fillId="6" borderId="0" xfId="1" applyNumberFormat="1" applyFont="1" applyFill="1" applyAlignment="1" applyProtection="1">
      <alignment horizontal="left" vertical="top" shrinkToFit="1"/>
      <protection locked="0" hidden="1"/>
    </xf>
    <xf numFmtId="20" fontId="2" fillId="6" borderId="0" xfId="1" applyNumberFormat="1" applyFont="1" applyFill="1" applyAlignment="1" applyProtection="1">
      <alignment horizontal="left" shrinkToFit="1"/>
      <protection locked="0" hidden="1"/>
    </xf>
    <xf numFmtId="0" fontId="6" fillId="0" borderId="11" xfId="1" applyFont="1" applyBorder="1" applyAlignment="1" applyProtection="1">
      <alignment horizontal="center" vertical="center" shrinkToFit="1"/>
      <protection locked="0" hidden="1"/>
    </xf>
    <xf numFmtId="0" fontId="6" fillId="3" borderId="11" xfId="1" applyFont="1" applyFill="1" applyBorder="1" applyAlignment="1" applyProtection="1">
      <alignment horizontal="center" vertical="center" shrinkToFit="1"/>
      <protection locked="0" hidden="1"/>
    </xf>
    <xf numFmtId="20" fontId="6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2" xfId="1" applyFont="1" applyBorder="1" applyAlignment="1" applyProtection="1">
      <alignment horizontal="left" vertical="top" shrinkToFit="1"/>
      <protection locked="0" hidden="1"/>
    </xf>
    <xf numFmtId="164" fontId="2" fillId="6" borderId="4" xfId="1" applyNumberFormat="1" applyFont="1" applyFill="1" applyBorder="1" applyAlignment="1" applyProtection="1">
      <alignment horizontal="left" vertical="top" shrinkToFit="1"/>
      <protection locked="0" hidden="1"/>
    </xf>
    <xf numFmtId="0" fontId="2" fillId="6" borderId="0" xfId="1" applyFont="1" applyFill="1" applyAlignment="1" applyProtection="1">
      <alignment horizontal="left" vertical="top" shrinkToFit="1"/>
      <protection locked="0" hidden="1"/>
    </xf>
    <xf numFmtId="0" fontId="14" fillId="0" borderId="13" xfId="1" applyFont="1" applyBorder="1" applyAlignment="1" applyProtection="1">
      <alignment horizontal="center" vertical="center" shrinkToFit="1"/>
      <protection locked="0" hidden="1"/>
    </xf>
    <xf numFmtId="0" fontId="15" fillId="3" borderId="13" xfId="1" applyFont="1" applyFill="1" applyBorder="1" applyAlignment="1" applyProtection="1">
      <alignment horizontal="center" vertical="center" shrinkToFit="1"/>
      <protection locked="0" hidden="1"/>
    </xf>
    <xf numFmtId="20" fontId="15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6" fillId="3" borderId="13" xfId="1" applyFont="1" applyFill="1" applyBorder="1" applyAlignment="1" applyProtection="1">
      <alignment horizontal="center" vertical="center" shrinkToFit="1"/>
      <protection locked="0" hidden="1"/>
    </xf>
    <xf numFmtId="0" fontId="15" fillId="0" borderId="14" xfId="1" applyFont="1" applyBorder="1" applyAlignment="1" applyProtection="1">
      <alignment horizontal="left" vertical="top" shrinkToFit="1"/>
      <protection locked="0" hidden="1"/>
    </xf>
    <xf numFmtId="0" fontId="2" fillId="6" borderId="0" xfId="1" applyFont="1" applyFill="1" applyAlignment="1" applyProtection="1">
      <alignment horizontal="left" shrinkToFit="1"/>
      <protection locked="0" hidden="1"/>
    </xf>
    <xf numFmtId="0" fontId="15" fillId="0" borderId="13" xfId="1" applyFont="1" applyBorder="1" applyAlignment="1" applyProtection="1">
      <alignment horizontal="center" vertical="center" shrinkToFit="1"/>
      <protection locked="0" hidden="1"/>
    </xf>
    <xf numFmtId="0" fontId="16" fillId="7" borderId="13" xfId="1" applyFont="1" applyFill="1" applyBorder="1" applyAlignment="1" applyProtection="1">
      <alignment horizontal="center" vertical="center" shrinkToFit="1"/>
      <protection locked="0" hidden="1"/>
    </xf>
    <xf numFmtId="20" fontId="15" fillId="7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5" fillId="7" borderId="13" xfId="1" applyFont="1" applyFill="1" applyBorder="1" applyAlignment="1" applyProtection="1">
      <alignment horizontal="center" vertical="center" shrinkToFit="1"/>
      <protection locked="0" hidden="1"/>
    </xf>
    <xf numFmtId="164" fontId="2" fillId="0" borderId="4" xfId="1" applyNumberFormat="1" applyFont="1" applyBorder="1" applyAlignment="1" applyProtection="1">
      <alignment horizontal="left" vertical="top" shrinkToFit="1"/>
      <protection locked="0" hidden="1"/>
    </xf>
    <xf numFmtId="20" fontId="2" fillId="0" borderId="0" xfId="1" applyNumberFormat="1" applyFont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center" shrinkToFit="1"/>
      <protection locked="0" hidden="1"/>
    </xf>
    <xf numFmtId="20" fontId="3" fillId="0" borderId="0" xfId="1" applyNumberFormat="1" applyFont="1" applyAlignment="1" applyProtection="1">
      <alignment horizontal="center" vertical="center" shrinkToFit="1"/>
      <protection locked="0" hidden="1"/>
    </xf>
    <xf numFmtId="164" fontId="3" fillId="0" borderId="2" xfId="1" applyNumberFormat="1" applyFont="1" applyBorder="1" applyAlignment="1" applyProtection="1">
      <alignment horizontal="left" vertical="top" shrinkToFit="1"/>
      <protection locked="0" hidden="1"/>
    </xf>
    <xf numFmtId="164" fontId="2" fillId="0" borderId="0" xfId="1" applyNumberFormat="1" applyFont="1" applyAlignment="1" applyProtection="1">
      <alignment horizontal="left" vertical="top" shrinkToFit="1"/>
      <protection locked="0" hidden="1"/>
    </xf>
    <xf numFmtId="0" fontId="3" fillId="0" borderId="0" xfId="1" applyFont="1" applyAlignment="1" applyProtection="1">
      <alignment horizontal="center" vertical="top" shrinkToFit="1"/>
      <protection locked="0" hidden="1"/>
    </xf>
    <xf numFmtId="164" fontId="3" fillId="0" borderId="5" xfId="1" applyNumberFormat="1" applyFont="1" applyBorder="1" applyAlignment="1" applyProtection="1">
      <alignment horizontal="left" vertical="top"/>
      <protection locked="0" hidden="1"/>
    </xf>
    <xf numFmtId="164" fontId="2" fillId="6" borderId="1" xfId="1" applyNumberFormat="1" applyFont="1" applyFill="1" applyBorder="1" applyAlignment="1" applyProtection="1">
      <alignment horizontal="left" vertical="top" shrinkToFit="1"/>
      <protection locked="0" hidden="1"/>
    </xf>
    <xf numFmtId="20" fontId="2" fillId="6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6" fillId="0" borderId="20" xfId="1" applyFont="1" applyBorder="1" applyAlignment="1" applyProtection="1">
      <alignment horizontal="center" vertical="top" shrinkToFit="1"/>
      <protection locked="0" hidden="1"/>
    </xf>
    <xf numFmtId="0" fontId="16" fillId="3" borderId="20" xfId="1" applyFont="1" applyFill="1" applyBorder="1" applyAlignment="1" applyProtection="1">
      <alignment horizontal="center" vertical="center" shrinkToFit="1"/>
      <protection locked="0" hidden="1"/>
    </xf>
    <xf numFmtId="20" fontId="16" fillId="0" borderId="20" xfId="1" applyNumberFormat="1" applyFont="1" applyBorder="1" applyAlignment="1" applyProtection="1">
      <alignment horizontal="center" vertical="center" shrinkToFit="1"/>
      <protection locked="0" hidden="1"/>
    </xf>
    <xf numFmtId="0" fontId="16" fillId="0" borderId="21" xfId="1" applyFont="1" applyBorder="1" applyAlignment="1" applyProtection="1">
      <alignment horizontal="left" vertical="top" shrinkToFit="1"/>
      <protection locked="0" hidden="1"/>
    </xf>
    <xf numFmtId="164" fontId="2" fillId="6" borderId="2" xfId="1" applyNumberFormat="1" applyFont="1" applyFill="1" applyBorder="1" applyAlignment="1" applyProtection="1">
      <alignment horizontal="left" vertical="top" shrinkToFit="1"/>
      <protection locked="0" hidden="1"/>
    </xf>
    <xf numFmtId="0" fontId="16" fillId="0" borderId="20" xfId="1" applyFont="1" applyBorder="1" applyAlignment="1" applyProtection="1">
      <alignment horizontal="center" vertical="center" shrinkToFit="1"/>
      <protection locked="0" hidden="1"/>
    </xf>
    <xf numFmtId="164" fontId="16" fillId="0" borderId="21" xfId="1" applyNumberFormat="1" applyFont="1" applyBorder="1" applyAlignment="1" applyProtection="1">
      <alignment horizontal="left" vertical="top" shrinkToFit="1"/>
      <protection locked="0" hidden="1"/>
    </xf>
    <xf numFmtId="164" fontId="4" fillId="6" borderId="4" xfId="1" applyNumberFormat="1" applyFont="1" applyFill="1" applyBorder="1" applyAlignment="1" applyProtection="1">
      <alignment horizontal="left" vertical="top" shrinkToFit="1"/>
      <protection locked="0" hidden="1"/>
    </xf>
    <xf numFmtId="9" fontId="4" fillId="6" borderId="0" xfId="1" applyNumberFormat="1" applyFont="1" applyFill="1" applyAlignment="1" applyProtection="1">
      <alignment horizontal="left" vertical="top" shrinkToFit="1"/>
      <protection locked="0" hidden="1"/>
    </xf>
    <xf numFmtId="164" fontId="4" fillId="6" borderId="0" xfId="1" applyNumberFormat="1" applyFont="1" applyFill="1" applyAlignment="1" applyProtection="1">
      <alignment horizontal="left" vertical="top" shrinkToFit="1"/>
      <protection locked="0" hidden="1"/>
    </xf>
    <xf numFmtId="20" fontId="15" fillId="0" borderId="13" xfId="1" applyNumberFormat="1" applyFont="1" applyBorder="1" applyAlignment="1">
      <alignment horizontal="center" vertical="center" shrinkToFit="1"/>
    </xf>
    <xf numFmtId="0" fontId="16" fillId="3" borderId="13" xfId="1" applyFont="1" applyFill="1" applyBorder="1" applyAlignment="1">
      <alignment horizontal="center" vertical="center" shrinkToFit="1"/>
    </xf>
    <xf numFmtId="0" fontId="15" fillId="3" borderId="13" xfId="1" quotePrefix="1" applyFont="1" applyFill="1" applyBorder="1" applyAlignment="1" applyProtection="1">
      <alignment horizontal="center" vertical="center" shrinkToFit="1"/>
      <protection locked="0" hidden="1"/>
    </xf>
    <xf numFmtId="0" fontId="6" fillId="3" borderId="0" xfId="1" applyFont="1" applyFill="1" applyAlignment="1">
      <alignment horizontal="center" vertical="center" shrinkToFit="1"/>
    </xf>
    <xf numFmtId="164" fontId="2" fillId="6" borderId="6" xfId="1" applyNumberFormat="1" applyFont="1" applyFill="1" applyBorder="1" applyAlignment="1" applyProtection="1">
      <alignment horizontal="left" vertical="top" shrinkToFit="1"/>
      <protection locked="0" hidden="1"/>
    </xf>
    <xf numFmtId="0" fontId="2" fillId="6" borderId="7" xfId="1" applyFont="1" applyFill="1" applyBorder="1" applyAlignment="1" applyProtection="1">
      <alignment horizontal="left" vertical="top" shrinkToFit="1"/>
      <protection locked="0" hidden="1"/>
    </xf>
    <xf numFmtId="164" fontId="15" fillId="0" borderId="13" xfId="1" applyNumberFormat="1" applyFont="1" applyBorder="1" applyAlignment="1" applyProtection="1">
      <alignment horizontal="center" vertical="center" shrinkToFit="1"/>
      <protection locked="0" hidden="1"/>
    </xf>
    <xf numFmtId="20" fontId="16" fillId="7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5" fillId="0" borderId="14" xfId="1" applyFont="1" applyBorder="1" applyAlignment="1">
      <alignment horizontal="left" vertical="top" shrinkToFit="1"/>
    </xf>
    <xf numFmtId="164" fontId="16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15" fillId="7" borderId="13" xfId="1" applyFont="1" applyFill="1" applyBorder="1" applyAlignment="1">
      <alignment horizontal="center" vertical="center" shrinkToFit="1"/>
    </xf>
    <xf numFmtId="0" fontId="15" fillId="0" borderId="14" xfId="1" applyFont="1" applyBorder="1" applyAlignment="1">
      <alignment horizontal="left" vertical="top"/>
    </xf>
    <xf numFmtId="164" fontId="2" fillId="6" borderId="6" xfId="1" applyNumberFormat="1" applyFont="1" applyFill="1" applyBorder="1" applyAlignment="1">
      <alignment horizontal="left" vertical="top" shrinkToFit="1"/>
    </xf>
    <xf numFmtId="164" fontId="2" fillId="6" borderId="7" xfId="1" applyNumberFormat="1" applyFont="1" applyFill="1" applyBorder="1" applyAlignment="1">
      <alignment horizontal="left" vertical="top" shrinkToFit="1"/>
    </xf>
    <xf numFmtId="20" fontId="2" fillId="6" borderId="7" xfId="1" applyNumberFormat="1" applyFont="1" applyFill="1" applyBorder="1" applyAlignment="1">
      <alignment shrinkToFit="1"/>
    </xf>
    <xf numFmtId="0" fontId="3" fillId="6" borderId="7" xfId="1" applyFont="1" applyFill="1" applyBorder="1" applyAlignment="1">
      <alignment shrinkToFit="1"/>
    </xf>
    <xf numFmtId="0" fontId="2" fillId="6" borderId="7" xfId="1" applyFont="1" applyFill="1" applyBorder="1" applyAlignment="1">
      <alignment shrinkToFit="1"/>
    </xf>
    <xf numFmtId="0" fontId="2" fillId="6" borderId="8" xfId="1" applyFont="1" applyFill="1" applyBorder="1" applyAlignment="1">
      <alignment vertical="top" shrinkToFit="1"/>
    </xf>
    <xf numFmtId="0" fontId="3" fillId="6" borderId="7" xfId="2" applyFont="1" applyFill="1" applyBorder="1" applyAlignment="1">
      <alignment horizontal="left" shrinkToFit="1"/>
    </xf>
    <xf numFmtId="0" fontId="3" fillId="6" borderId="7" xfId="2" applyNumberFormat="1" applyFont="1" applyFill="1" applyBorder="1" applyAlignment="1">
      <alignment horizontal="left" shrinkToFit="1"/>
    </xf>
    <xf numFmtId="0" fontId="17" fillId="6" borderId="8" xfId="1" applyFont="1" applyFill="1" applyBorder="1" applyAlignment="1">
      <alignment horizontal="left" vertical="top"/>
    </xf>
    <xf numFmtId="49" fontId="6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2" fillId="0" borderId="0" xfId="1" applyNumberFormat="1" applyFont="1" applyAlignment="1" applyProtection="1">
      <alignment horizontal="center" vertical="center" shrinkToFit="1"/>
      <protection locked="0" hidden="1"/>
    </xf>
    <xf numFmtId="0" fontId="3" fillId="0" borderId="0" xfId="1" applyFont="1" applyAlignment="1" applyProtection="1">
      <alignment horizontal="left" vertical="top" shrinkToFit="1"/>
      <protection locked="0" hidden="1"/>
    </xf>
    <xf numFmtId="164" fontId="2" fillId="0" borderId="24" xfId="1" applyNumberFormat="1" applyFont="1" applyBorder="1" applyAlignment="1" applyProtection="1">
      <alignment horizontal="left" vertical="top" shrinkToFit="1"/>
      <protection locked="0" hidden="1"/>
    </xf>
    <xf numFmtId="0" fontId="18" fillId="0" borderId="0" xfId="2" applyFont="1" applyFill="1" applyBorder="1" applyAlignment="1">
      <alignment horizontal="left" shrinkToFit="1"/>
    </xf>
    <xf numFmtId="20" fontId="3" fillId="0" borderId="0" xfId="1" applyNumberFormat="1" applyFont="1" applyAlignment="1" applyProtection="1">
      <alignment horizontal="left" vertical="top" shrinkToFit="1"/>
      <protection locked="0" hidden="1"/>
    </xf>
    <xf numFmtId="49" fontId="10" fillId="0" borderId="4" xfId="1" applyNumberFormat="1" applyFont="1" applyBorder="1" applyAlignment="1" applyProtection="1">
      <alignment horizontal="left" vertical="top" wrapText="1" shrinkToFit="1"/>
      <protection locked="0" hidden="1"/>
    </xf>
    <xf numFmtId="20" fontId="19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8" fillId="0" borderId="25" xfId="1" applyNumberFormat="1" applyFont="1" applyBorder="1" applyAlignment="1" applyProtection="1">
      <alignment horizontal="left" vertical="top" shrinkToFit="1"/>
      <protection locked="0" hidden="1"/>
    </xf>
    <xf numFmtId="0" fontId="20" fillId="0" borderId="0" xfId="2" applyFont="1" applyFill="1" applyBorder="1" applyAlignment="1">
      <alignment horizontal="left" shrinkToFit="1"/>
    </xf>
    <xf numFmtId="20" fontId="8" fillId="2" borderId="0" xfId="1" applyNumberFormat="1" applyFont="1" applyFill="1" applyAlignment="1" applyProtection="1">
      <alignment horizontal="center" vertical="center" shrinkToFit="1"/>
      <protection locked="0" hidden="1"/>
    </xf>
    <xf numFmtId="164" fontId="21" fillId="10" borderId="23" xfId="1" applyNumberFormat="1" applyFont="1" applyFill="1" applyBorder="1" applyAlignment="1">
      <alignment horizontal="left" vertical="top" shrinkToFit="1"/>
    </xf>
    <xf numFmtId="0" fontId="9" fillId="2" borderId="26" xfId="2" applyFill="1" applyBorder="1" applyAlignment="1">
      <alignment horizontal="left" vertical="center"/>
    </xf>
    <xf numFmtId="0" fontId="9" fillId="2" borderId="23" xfId="2" applyFill="1" applyBorder="1" applyAlignment="1">
      <alignment horizontal="left" vertical="center"/>
    </xf>
    <xf numFmtId="164" fontId="22" fillId="10" borderId="23" xfId="1" applyNumberFormat="1" applyFont="1" applyFill="1" applyBorder="1" applyAlignment="1">
      <alignment horizontal="left" vertical="top"/>
    </xf>
    <xf numFmtId="0" fontId="2" fillId="0" borderId="22" xfId="1" applyFont="1" applyBorder="1" applyAlignment="1" applyProtection="1">
      <alignment horizontal="left" vertical="top" shrinkToFit="1"/>
      <protection locked="0" hidden="1"/>
    </xf>
    <xf numFmtId="0" fontId="2" fillId="0" borderId="7" xfId="1" applyFont="1" applyBorder="1" applyAlignment="1" applyProtection="1">
      <alignment horizontal="left" vertical="top" shrinkToFit="1"/>
      <protection locked="0" hidden="1"/>
    </xf>
    <xf numFmtId="20" fontId="2" fillId="0" borderId="7" xfId="1" applyNumberFormat="1" applyFont="1" applyBorder="1" applyAlignment="1" applyProtection="1">
      <alignment horizontal="left" vertical="top" shrinkToFit="1"/>
      <protection locked="0" hidden="1"/>
    </xf>
    <xf numFmtId="0" fontId="3" fillId="0" borderId="7" xfId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left" vertical="top" shrinkToFit="1"/>
      <protection locked="0" hidden="1"/>
    </xf>
    <xf numFmtId="164" fontId="2" fillId="0" borderId="7" xfId="1" applyNumberFormat="1" applyFont="1" applyBorder="1" applyAlignment="1" applyProtection="1">
      <alignment horizontal="center" vertical="center" shrinkToFit="1"/>
      <protection locked="0" hidden="1"/>
    </xf>
    <xf numFmtId="164" fontId="2" fillId="0" borderId="23" xfId="1" applyNumberFormat="1" applyFont="1" applyBorder="1" applyAlignment="1" applyProtection="1">
      <alignment vertical="top"/>
      <protection locked="0" hidden="1"/>
    </xf>
    <xf numFmtId="20" fontId="14" fillId="8" borderId="27" xfId="1" applyNumberFormat="1" applyFont="1" applyFill="1" applyBorder="1" applyAlignment="1" applyProtection="1">
      <alignment horizontal="center" vertical="center" shrinkToFit="1"/>
      <protection locked="0" hidden="1"/>
    </xf>
    <xf numFmtId="164" fontId="24" fillId="12" borderId="3" xfId="1" applyNumberFormat="1" applyFont="1" applyFill="1" applyBorder="1" applyAlignment="1" applyProtection="1">
      <alignment vertical="top"/>
      <protection locked="0" hidden="1"/>
    </xf>
    <xf numFmtId="20" fontId="14" fillId="8" borderId="10" xfId="1" applyNumberFormat="1" applyFont="1" applyFill="1" applyBorder="1" applyAlignment="1" applyProtection="1">
      <alignment horizontal="center" vertical="center" shrinkToFit="1"/>
      <protection locked="0" hidden="1"/>
    </xf>
    <xf numFmtId="164" fontId="24" fillId="12" borderId="8" xfId="1" applyNumberFormat="1" applyFont="1" applyFill="1" applyBorder="1" applyAlignment="1" applyProtection="1">
      <alignment vertical="top"/>
      <protection locked="0" hidden="1"/>
    </xf>
    <xf numFmtId="20" fontId="8" fillId="0" borderId="4" xfId="1" applyNumberFormat="1" applyFont="1" applyBorder="1" applyAlignment="1" applyProtection="1">
      <alignment horizontal="left" vertical="center" shrinkToFit="1"/>
      <protection locked="0" hidden="1"/>
    </xf>
    <xf numFmtId="20" fontId="8" fillId="0" borderId="0" xfId="1" applyNumberFormat="1" applyFont="1" applyAlignment="1" applyProtection="1">
      <alignment horizontal="left" vertical="center" shrinkToFit="1"/>
      <protection locked="0" hidden="1"/>
    </xf>
    <xf numFmtId="0" fontId="3" fillId="0" borderId="0" xfId="1" applyFont="1" applyAlignment="1" applyProtection="1">
      <alignment horizontal="left" vertical="center" shrinkToFit="1"/>
      <protection locked="0" hidden="1"/>
    </xf>
    <xf numFmtId="164" fontId="8" fillId="0" borderId="0" xfId="1" applyNumberFormat="1" applyFont="1" applyAlignment="1" applyProtection="1">
      <alignment horizontal="left" vertical="top" wrapText="1" shrinkToFit="1"/>
      <protection locked="0" hidden="1"/>
    </xf>
    <xf numFmtId="164" fontId="8" fillId="0" borderId="0" xfId="1" applyNumberFormat="1" applyFont="1" applyAlignment="1" applyProtection="1">
      <alignment horizontal="left" vertical="center" shrinkToFit="1"/>
      <protection locked="0" hidden="1"/>
    </xf>
    <xf numFmtId="0" fontId="8" fillId="0" borderId="0" xfId="1" applyFont="1" applyAlignment="1" applyProtection="1">
      <alignment horizontal="left" vertical="center" shrinkToFit="1"/>
      <protection locked="0" hidden="1"/>
    </xf>
    <xf numFmtId="164" fontId="8" fillId="0" borderId="5" xfId="1" applyNumberFormat="1" applyFont="1" applyBorder="1" applyAlignment="1" applyProtection="1">
      <alignment horizontal="left" vertical="top" wrapText="1"/>
      <protection locked="0" hidden="1"/>
    </xf>
    <xf numFmtId="20" fontId="7" fillId="0" borderId="4" xfId="1" applyNumberFormat="1" applyFont="1" applyBorder="1" applyAlignment="1" applyProtection="1">
      <alignment horizontal="left" vertical="center"/>
      <protection locked="0" hidden="1"/>
    </xf>
    <xf numFmtId="20" fontId="8" fillId="13" borderId="0" xfId="1" applyNumberFormat="1" applyFont="1" applyFill="1" applyAlignment="1" applyProtection="1">
      <alignment horizontal="left" vertical="center"/>
      <protection locked="0" hidden="1"/>
    </xf>
    <xf numFmtId="20" fontId="8" fillId="0" borderId="0" xfId="1" applyNumberFormat="1" applyFont="1" applyAlignment="1" applyProtection="1">
      <alignment horizontal="left" vertical="center"/>
      <protection locked="0" hidden="1"/>
    </xf>
    <xf numFmtId="0" fontId="8" fillId="2" borderId="5" xfId="1" applyFont="1" applyFill="1" applyBorder="1" applyAlignment="1" applyProtection="1">
      <alignment horizontal="left" vertical="top" wrapText="1"/>
      <protection locked="0" hidden="1"/>
    </xf>
    <xf numFmtId="164" fontId="3" fillId="0" borderId="0" xfId="1" applyNumberFormat="1" applyFont="1" applyAlignment="1">
      <alignment horizontal="left" vertical="top" shrinkToFit="1"/>
    </xf>
    <xf numFmtId="0" fontId="20" fillId="0" borderId="0" xfId="2" applyNumberFormat="1" applyFont="1" applyFill="1" applyBorder="1" applyAlignment="1">
      <alignment horizontal="left" shrinkToFit="1"/>
    </xf>
    <xf numFmtId="164" fontId="8" fillId="0" borderId="5" xfId="1" applyNumberFormat="1" applyFont="1" applyBorder="1" applyAlignment="1">
      <alignment horizontal="left" vertical="top"/>
    </xf>
    <xf numFmtId="0" fontId="9" fillId="14" borderId="22" xfId="2" applyFill="1" applyBorder="1" applyAlignment="1">
      <alignment horizontal="left" vertical="center"/>
    </xf>
    <xf numFmtId="0" fontId="9" fillId="14" borderId="26" xfId="2" applyFill="1" applyBorder="1" applyAlignment="1">
      <alignment horizontal="left" vertical="center"/>
    </xf>
    <xf numFmtId="164" fontId="21" fillId="12" borderId="23" xfId="1" applyNumberFormat="1" applyFont="1" applyFill="1" applyBorder="1" applyAlignment="1">
      <alignment horizontal="left" vertical="center" shrinkToFit="1"/>
    </xf>
    <xf numFmtId="164" fontId="22" fillId="12" borderId="23" xfId="1" applyNumberFormat="1" applyFont="1" applyFill="1" applyBorder="1" applyAlignment="1">
      <alignment horizontal="left" vertical="center"/>
    </xf>
    <xf numFmtId="164" fontId="16" fillId="3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20" xfId="1" applyFont="1" applyFill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25" fillId="0" borderId="11" xfId="1" applyFont="1" applyBorder="1" applyAlignment="1" applyProtection="1">
      <alignment vertical="center" shrinkToFit="1"/>
      <protection locked="0" hidden="1"/>
    </xf>
    <xf numFmtId="0" fontId="25" fillId="3" borderId="11" xfId="1" applyFont="1" applyFill="1" applyBorder="1" applyAlignment="1" applyProtection="1">
      <alignment vertical="center" shrinkToFit="1"/>
      <protection locked="0" hidden="1"/>
    </xf>
    <xf numFmtId="20" fontId="25" fillId="0" borderId="11" xfId="1" applyNumberFormat="1" applyFont="1" applyBorder="1" applyAlignment="1" applyProtection="1">
      <alignment vertical="center" shrinkToFit="1"/>
      <protection locked="0" hidden="1"/>
    </xf>
    <xf numFmtId="0" fontId="6" fillId="0" borderId="11" xfId="1" applyFont="1" applyBorder="1" applyAlignment="1">
      <alignment vertical="center" shrinkToFit="1"/>
    </xf>
    <xf numFmtId="0" fontId="25" fillId="0" borderId="12" xfId="1" applyFont="1" applyBorder="1" applyAlignment="1" applyProtection="1">
      <alignment horizontal="left" vertical="top" shrinkToFit="1"/>
      <protection locked="0" hidden="1"/>
    </xf>
    <xf numFmtId="0" fontId="26" fillId="0" borderId="14" xfId="1" applyFont="1" applyBorder="1" applyAlignment="1" applyProtection="1">
      <alignment horizontal="left" vertical="top" shrinkToFit="1"/>
      <protection locked="0" hidden="1"/>
    </xf>
    <xf numFmtId="0" fontId="16" fillId="0" borderId="14" xfId="1" applyFont="1" applyBorder="1" applyAlignment="1" applyProtection="1">
      <alignment horizontal="left" vertical="top" shrinkToFit="1"/>
      <protection locked="0" hidden="1"/>
    </xf>
    <xf numFmtId="0" fontId="15" fillId="3" borderId="13" xfId="1" applyFont="1" applyFill="1" applyBorder="1" applyAlignment="1">
      <alignment horizontal="center" vertical="center" shrinkToFit="1"/>
    </xf>
    <xf numFmtId="0" fontId="2" fillId="6" borderId="28" xfId="1" applyFont="1" applyFill="1" applyBorder="1" applyAlignment="1" applyProtection="1">
      <alignment horizontal="left" vertical="top" shrinkToFit="1"/>
      <protection locked="0" hidden="1"/>
    </xf>
    <xf numFmtId="164" fontId="2" fillId="6" borderId="28" xfId="1" applyNumberFormat="1" applyFont="1" applyFill="1" applyBorder="1" applyAlignment="1" applyProtection="1">
      <alignment horizontal="left" vertical="top" shrinkToFit="1"/>
      <protection locked="0" hidden="1"/>
    </xf>
    <xf numFmtId="0" fontId="15" fillId="7" borderId="13" xfId="1" applyFont="1" applyFill="1" applyBorder="1" applyAlignment="1" applyProtection="1">
      <alignment vertical="center" shrinkToFit="1"/>
      <protection locked="0" hidden="1"/>
    </xf>
    <xf numFmtId="20" fontId="15" fillId="7" borderId="13" xfId="1" applyNumberFormat="1" applyFont="1" applyFill="1" applyBorder="1" applyAlignment="1" applyProtection="1">
      <alignment vertical="center" shrinkToFit="1"/>
      <protection locked="0" hidden="1"/>
    </xf>
    <xf numFmtId="164" fontId="2" fillId="6" borderId="7" xfId="1" applyNumberFormat="1" applyFont="1" applyFill="1" applyBorder="1" applyAlignment="1" applyProtection="1">
      <alignment horizontal="left" vertical="top" shrinkToFit="1"/>
      <protection locked="0" hidden="1"/>
    </xf>
    <xf numFmtId="20" fontId="2" fillId="6" borderId="7" xfId="1" applyNumberFormat="1" applyFont="1" applyFill="1" applyBorder="1" applyAlignment="1" applyProtection="1">
      <alignment horizontal="left" vertical="top" shrinkToFit="1"/>
      <protection locked="0" hidden="1"/>
    </xf>
    <xf numFmtId="0" fontId="3" fillId="6" borderId="7" xfId="1" applyFont="1" applyFill="1" applyBorder="1" applyAlignment="1" applyProtection="1">
      <alignment horizontal="left" vertical="top" shrinkToFit="1"/>
      <protection locked="0" hidden="1"/>
    </xf>
    <xf numFmtId="164" fontId="2" fillId="6" borderId="7" xfId="1" applyNumberFormat="1" applyFont="1" applyFill="1" applyBorder="1" applyAlignment="1" applyProtection="1">
      <alignment horizontal="left" shrinkToFit="1"/>
      <protection locked="0" hidden="1"/>
    </xf>
    <xf numFmtId="0" fontId="2" fillId="6" borderId="7" xfId="1" applyFont="1" applyFill="1" applyBorder="1" applyAlignment="1" applyProtection="1">
      <alignment horizontal="left" shrinkToFit="1"/>
      <protection locked="0" hidden="1"/>
    </xf>
    <xf numFmtId="0" fontId="2" fillId="6" borderId="8" xfId="1" applyFont="1" applyFill="1" applyBorder="1" applyAlignment="1">
      <alignment vertical="top"/>
    </xf>
    <xf numFmtId="0" fontId="27" fillId="0" borderId="4" xfId="1" applyFont="1" applyBorder="1" applyAlignment="1" applyProtection="1">
      <alignment horizontal="left" vertical="top" shrinkToFit="1"/>
      <protection locked="0" hidden="1"/>
    </xf>
    <xf numFmtId="0" fontId="27" fillId="0" borderId="0" xfId="1" applyFont="1" applyAlignment="1" applyProtection="1">
      <alignment horizontal="left" vertical="top" shrinkToFit="1"/>
      <protection locked="0" hidden="1"/>
    </xf>
    <xf numFmtId="164" fontId="18" fillId="0" borderId="0" xfId="2" applyNumberFormat="1" applyFont="1" applyFill="1" applyBorder="1" applyAlignment="1" applyProtection="1">
      <alignment horizontal="left" vertical="top" shrinkToFit="1"/>
      <protection locked="0" hidden="1"/>
    </xf>
    <xf numFmtId="0" fontId="3" fillId="0" borderId="0" xfId="1" applyFont="1" applyAlignment="1">
      <alignment horizontal="left" shrinkToFit="1"/>
    </xf>
    <xf numFmtId="0" fontId="2" fillId="0" borderId="2" xfId="1" applyFont="1" applyBorder="1" applyAlignment="1">
      <alignment horizontal="left" shrinkToFit="1"/>
    </xf>
    <xf numFmtId="164" fontId="6" fillId="0" borderId="0" xfId="1" applyNumberFormat="1" applyFont="1" applyAlignment="1" applyProtection="1">
      <alignment horizontal="left" vertical="top" wrapText="1" shrinkToFit="1"/>
      <protection locked="0" hidden="1"/>
    </xf>
    <xf numFmtId="0" fontId="6" fillId="0" borderId="0" xfId="1" applyFont="1" applyAlignment="1" applyProtection="1">
      <alignment horizontal="left" vertical="top" wrapText="1" shrinkToFit="1"/>
      <protection locked="0" hidden="1"/>
    </xf>
    <xf numFmtId="49" fontId="27" fillId="0" borderId="3" xfId="1" applyNumberFormat="1" applyFont="1" applyBorder="1" applyAlignment="1" applyProtection="1">
      <alignment horizontal="left" vertical="top"/>
      <protection locked="0" hidden="1"/>
    </xf>
    <xf numFmtId="0" fontId="2" fillId="0" borderId="4" xfId="1" applyFont="1" applyBorder="1" applyAlignment="1">
      <alignment shrinkToFit="1"/>
    </xf>
    <xf numFmtId="0" fontId="2" fillId="0" borderId="5" xfId="1" applyFont="1" applyBorder="1"/>
    <xf numFmtId="0" fontId="6" fillId="0" borderId="32" xfId="1" applyFont="1" applyBorder="1" applyAlignment="1">
      <alignment horizontal="left" vertical="center" shrinkToFit="1"/>
    </xf>
    <xf numFmtId="0" fontId="2" fillId="0" borderId="5" xfId="1" applyFont="1" applyBorder="1" applyProtection="1">
      <protection locked="0"/>
    </xf>
    <xf numFmtId="0" fontId="2" fillId="0" borderId="6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20" fontId="2" fillId="0" borderId="7" xfId="1" applyNumberFormat="1" applyFont="1" applyBorder="1" applyAlignment="1">
      <alignment shrinkToFit="1"/>
    </xf>
    <xf numFmtId="0" fontId="3" fillId="0" borderId="7" xfId="1" applyFont="1" applyBorder="1" applyAlignment="1">
      <alignment shrinkToFit="1"/>
    </xf>
    <xf numFmtId="0" fontId="2" fillId="0" borderId="8" xfId="1" applyFont="1" applyBorder="1"/>
    <xf numFmtId="164" fontId="2" fillId="0" borderId="0" xfId="1" applyNumberFormat="1" applyFont="1" applyAlignment="1" applyProtection="1">
      <alignment horizontal="left" shrinkToFit="1"/>
      <protection locked="0" hidden="1"/>
    </xf>
    <xf numFmtId="0" fontId="16" fillId="7" borderId="13" xfId="1" applyFont="1" applyFill="1" applyBorder="1" applyAlignment="1" applyProtection="1">
      <alignment horizontal="left" vertical="top" shrinkToFit="1"/>
      <protection locked="0" hidden="1"/>
    </xf>
    <xf numFmtId="20" fontId="15" fillId="7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16" fillId="3" borderId="20" xfId="1" applyFont="1" applyFill="1" applyBorder="1" applyAlignment="1" applyProtection="1">
      <alignment horizontal="center" vertical="top" shrinkToFit="1"/>
      <protection locked="0" hidden="1"/>
    </xf>
    <xf numFmtId="20" fontId="16" fillId="0" borderId="20" xfId="1" applyNumberFormat="1" applyFont="1" applyBorder="1" applyAlignment="1" applyProtection="1">
      <alignment horizontal="center" vertical="top" shrinkToFit="1"/>
      <protection locked="0" hidden="1"/>
    </xf>
    <xf numFmtId="0" fontId="15" fillId="0" borderId="13" xfId="1" applyFont="1" applyBorder="1" applyAlignment="1" applyProtection="1">
      <alignment horizontal="center" vertical="top" shrinkToFit="1"/>
      <protection locked="0" hidden="1"/>
    </xf>
    <xf numFmtId="0" fontId="15" fillId="3" borderId="13" xfId="1" applyFont="1" applyFill="1" applyBorder="1" applyAlignment="1" applyProtection="1">
      <alignment horizontal="center" vertical="top" shrinkToFit="1"/>
      <protection locked="0" hidden="1"/>
    </xf>
    <xf numFmtId="20" fontId="15" fillId="0" borderId="13" xfId="1" applyNumberFormat="1" applyFont="1" applyBorder="1" applyAlignment="1" applyProtection="1">
      <alignment horizontal="center" vertical="top" shrinkToFit="1"/>
      <protection locked="0" hidden="1"/>
    </xf>
    <xf numFmtId="0" fontId="16" fillId="3" borderId="13" xfId="1" applyFont="1" applyFill="1" applyBorder="1" applyAlignment="1" applyProtection="1">
      <alignment horizontal="center" vertical="top" shrinkToFit="1"/>
      <protection locked="0" hidden="1"/>
    </xf>
    <xf numFmtId="0" fontId="16" fillId="3" borderId="13" xfId="1" applyFont="1" applyFill="1" applyBorder="1" applyAlignment="1">
      <alignment vertical="top" shrinkToFit="1"/>
    </xf>
    <xf numFmtId="20" fontId="15" fillId="0" borderId="13" xfId="1" applyNumberFormat="1" applyFont="1" applyBorder="1" applyAlignment="1">
      <alignment vertical="top" shrinkToFit="1"/>
    </xf>
    <xf numFmtId="0" fontId="15" fillId="3" borderId="13" xfId="1" quotePrefix="1" applyFont="1" applyFill="1" applyBorder="1" applyAlignment="1" applyProtection="1">
      <alignment horizontal="center" vertical="top" shrinkToFit="1"/>
      <protection locked="0" hidden="1"/>
    </xf>
    <xf numFmtId="20" fontId="15" fillId="0" borderId="0" xfId="1" applyNumberFormat="1" applyFont="1" applyAlignment="1">
      <alignment horizontal="center" vertical="center" shrinkToFit="1"/>
    </xf>
    <xf numFmtId="164" fontId="15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15" fillId="0" borderId="13" xfId="1" applyNumberFormat="1" applyFont="1" applyBorder="1" applyAlignment="1">
      <alignment horizontal="center" vertical="top" shrinkToFit="1"/>
    </xf>
    <xf numFmtId="0" fontId="16" fillId="7" borderId="13" xfId="1" applyFont="1" applyFill="1" applyBorder="1" applyAlignment="1" applyProtection="1">
      <alignment horizontal="center" vertical="top" shrinkToFit="1"/>
      <protection locked="0" hidden="1"/>
    </xf>
    <xf numFmtId="20" fontId="16" fillId="7" borderId="13" xfId="1" applyNumberFormat="1" applyFont="1" applyFill="1" applyBorder="1" applyAlignment="1" applyProtection="1">
      <alignment horizontal="center" vertical="top" shrinkToFit="1"/>
      <protection locked="0" hidden="1"/>
    </xf>
    <xf numFmtId="20" fontId="15" fillId="0" borderId="13" xfId="1" applyNumberFormat="1" applyFont="1" applyBorder="1" applyAlignment="1">
      <alignment shrinkToFit="1"/>
    </xf>
    <xf numFmtId="0" fontId="15" fillId="7" borderId="13" xfId="1" applyFont="1" applyFill="1" applyBorder="1" applyAlignment="1">
      <alignment shrinkToFit="1"/>
    </xf>
    <xf numFmtId="0" fontId="15" fillId="0" borderId="14" xfId="1" applyFont="1" applyBorder="1"/>
    <xf numFmtId="0" fontId="2" fillId="0" borderId="1" xfId="1" applyFont="1" applyBorder="1" applyAlignment="1" applyProtection="1">
      <alignment horizontal="left" vertical="top" shrinkToFit="1"/>
      <protection locked="0" hidden="1"/>
    </xf>
    <xf numFmtId="0" fontId="2" fillId="0" borderId="0" xfId="1" applyFont="1" applyAlignment="1" applyProtection="1">
      <alignment horizontal="left" vertical="top" shrinkToFit="1"/>
      <protection locked="0" hidden="1"/>
    </xf>
    <xf numFmtId="20" fontId="8" fillId="0" borderId="0" xfId="1" applyNumberFormat="1" applyFont="1" applyAlignment="1">
      <alignment horizontal="left" vertical="top" shrinkToFit="1"/>
    </xf>
    <xf numFmtId="0" fontId="3" fillId="0" borderId="0" xfId="1" applyFont="1" applyAlignment="1">
      <alignment horizontal="center" vertical="top" shrinkToFit="1"/>
    </xf>
    <xf numFmtId="164" fontId="8" fillId="0" borderId="0" xfId="1" applyNumberFormat="1" applyFont="1" applyAlignment="1">
      <alignment horizontal="center" vertical="top" shrinkToFit="1"/>
    </xf>
    <xf numFmtId="0" fontId="16" fillId="3" borderId="20" xfId="1" applyFont="1" applyFill="1" applyBorder="1" applyAlignment="1">
      <alignment shrinkToFit="1"/>
    </xf>
    <xf numFmtId="0" fontId="15" fillId="0" borderId="20" xfId="1" applyFont="1" applyBorder="1" applyAlignment="1">
      <alignment shrinkToFit="1"/>
    </xf>
    <xf numFmtId="0" fontId="25" fillId="0" borderId="11" xfId="1" applyFont="1" applyBorder="1" applyAlignment="1" applyProtection="1">
      <alignment horizontal="center" vertical="center" shrinkToFit="1"/>
      <protection locked="0" hidden="1"/>
    </xf>
    <xf numFmtId="0" fontId="25" fillId="3" borderId="11" xfId="1" applyFont="1" applyFill="1" applyBorder="1" applyAlignment="1" applyProtection="1">
      <alignment horizontal="center" vertical="center" shrinkToFit="1"/>
      <protection locked="0" hidden="1"/>
    </xf>
    <xf numFmtId="20" fontId="25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1" xfId="1" applyFont="1" applyBorder="1" applyAlignment="1">
      <alignment shrinkToFit="1"/>
    </xf>
    <xf numFmtId="0" fontId="25" fillId="0" borderId="12" xfId="1" applyFont="1" applyBorder="1" applyAlignment="1" applyProtection="1">
      <alignment horizontal="left" vertical="center" shrinkToFit="1"/>
      <protection locked="0" hidden="1"/>
    </xf>
    <xf numFmtId="0" fontId="15" fillId="0" borderId="14" xfId="1" applyFont="1" applyBorder="1" applyAlignment="1" applyProtection="1">
      <alignment horizontal="left" vertical="center" shrinkToFit="1"/>
      <protection locked="0" hidden="1"/>
    </xf>
    <xf numFmtId="0" fontId="15" fillId="0" borderId="14" xfId="1" applyFont="1" applyBorder="1" applyAlignment="1">
      <alignment horizontal="left" vertical="center" shrinkToFit="1"/>
    </xf>
    <xf numFmtId="0" fontId="15" fillId="0" borderId="11" xfId="1" applyFont="1" applyBorder="1" applyAlignment="1" applyProtection="1">
      <alignment horizontal="center" vertical="center" shrinkToFit="1"/>
      <protection locked="0" hidden="1"/>
    </xf>
    <xf numFmtId="164" fontId="3" fillId="6" borderId="0" xfId="1" applyNumberFormat="1" applyFont="1" applyFill="1" applyAlignment="1" applyProtection="1">
      <alignment horizontal="left" vertical="top" shrinkToFit="1"/>
      <protection locked="0" hidden="1"/>
    </xf>
    <xf numFmtId="20" fontId="3" fillId="6" borderId="0" xfId="1" applyNumberFormat="1" applyFont="1" applyFill="1" applyAlignment="1" applyProtection="1">
      <alignment horizontal="left" shrinkToFit="1"/>
      <protection locked="0" hidden="1"/>
    </xf>
    <xf numFmtId="0" fontId="3" fillId="6" borderId="0" xfId="1" applyFont="1" applyFill="1" applyAlignment="1" applyProtection="1">
      <alignment horizontal="left" vertical="top" shrinkToFit="1"/>
      <protection locked="0" hidden="1"/>
    </xf>
    <xf numFmtId="0" fontId="3" fillId="6" borderId="0" xfId="1" applyFont="1" applyFill="1" applyAlignment="1" applyProtection="1">
      <alignment horizontal="left" shrinkToFit="1"/>
      <protection locked="0" hidden="1"/>
    </xf>
    <xf numFmtId="0" fontId="15" fillId="0" borderId="33" xfId="1" applyFont="1" applyBorder="1" applyAlignment="1" applyProtection="1">
      <alignment horizontal="center" vertical="center" shrinkToFit="1"/>
      <protection locked="0" hidden="1"/>
    </xf>
    <xf numFmtId="0" fontId="15" fillId="0" borderId="34" xfId="1" applyFont="1" applyBorder="1" applyAlignment="1" applyProtection="1">
      <alignment horizontal="left" vertical="top" shrinkToFit="1"/>
      <protection locked="0" hidden="1"/>
    </xf>
    <xf numFmtId="0" fontId="2" fillId="3" borderId="0" xfId="1" applyFont="1" applyFill="1" applyAlignment="1">
      <alignment horizontal="center" vertical="center" shrinkToFit="1"/>
    </xf>
    <xf numFmtId="1" fontId="4" fillId="6" borderId="0" xfId="1" applyNumberFormat="1" applyFont="1" applyFill="1" applyAlignment="1" applyProtection="1">
      <alignment horizontal="left" vertical="top" shrinkToFit="1"/>
      <protection locked="0" hidden="1"/>
    </xf>
    <xf numFmtId="0" fontId="9" fillId="0" borderId="0" xfId="2"/>
    <xf numFmtId="0" fontId="2" fillId="0" borderId="11" xfId="1" applyFont="1" applyBorder="1" applyAlignment="1" applyProtection="1">
      <alignment horizontal="center" vertical="center" shrinkToFit="1"/>
      <protection locked="0" hidden="1"/>
    </xf>
    <xf numFmtId="0" fontId="2" fillId="3" borderId="11" xfId="1" applyFont="1" applyFill="1" applyBorder="1" applyAlignment="1" applyProtection="1">
      <alignment horizontal="center" vertical="center" shrinkToFit="1"/>
      <protection locked="0" hidden="1"/>
    </xf>
    <xf numFmtId="20" fontId="2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1" xfId="1" applyFont="1" applyFill="1" applyBorder="1" applyAlignment="1" applyProtection="1">
      <alignment horizontal="center" vertical="center" shrinkToFit="1"/>
      <protection locked="0" hidden="1"/>
    </xf>
    <xf numFmtId="0" fontId="2" fillId="0" borderId="12" xfId="1" applyFont="1" applyBorder="1" applyAlignment="1" applyProtection="1">
      <alignment horizontal="left" vertical="top" shrinkToFit="1"/>
      <protection locked="0" hidden="1"/>
    </xf>
    <xf numFmtId="0" fontId="2" fillId="0" borderId="13" xfId="1" applyFont="1" applyBorder="1" applyAlignment="1" applyProtection="1">
      <alignment horizontal="center" vertical="center" shrinkToFit="1"/>
      <protection locked="0" hidden="1"/>
    </xf>
    <xf numFmtId="0" fontId="2" fillId="3" borderId="13" xfId="1" applyFont="1" applyFill="1" applyBorder="1" applyAlignment="1" applyProtection="1">
      <alignment horizontal="center" vertical="center" shrinkToFit="1"/>
      <protection locked="0" hidden="1"/>
    </xf>
    <xf numFmtId="20" fontId="2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13" xfId="1" applyFont="1" applyFill="1" applyBorder="1" applyAlignment="1" applyProtection="1">
      <alignment horizontal="center" vertical="center" shrinkToFit="1"/>
      <protection locked="0" hidden="1"/>
    </xf>
    <xf numFmtId="0" fontId="2" fillId="0" borderId="14" xfId="1" applyFont="1" applyBorder="1" applyAlignment="1" applyProtection="1">
      <alignment horizontal="left" vertical="top" shrinkToFit="1"/>
      <protection locked="0" hidden="1"/>
    </xf>
    <xf numFmtId="0" fontId="6" fillId="0" borderId="14" xfId="1" applyFont="1" applyBorder="1" applyAlignment="1" applyProtection="1">
      <alignment horizontal="left" vertical="top" shrinkToFit="1"/>
      <protection locked="0" hidden="1"/>
    </xf>
    <xf numFmtId="0" fontId="3" fillId="7" borderId="13" xfId="1" applyFont="1" applyFill="1" applyBorder="1" applyAlignment="1" applyProtection="1">
      <alignment horizontal="left" vertical="top" shrinkToFit="1"/>
      <protection locked="0" hidden="1"/>
    </xf>
    <xf numFmtId="20" fontId="2" fillId="7" borderId="13" xfId="1" applyNumberFormat="1" applyFont="1" applyFill="1" applyBorder="1" applyAlignment="1" applyProtection="1">
      <alignment horizontal="left" vertical="top" shrinkToFit="1"/>
      <protection locked="0" hidden="1"/>
    </xf>
    <xf numFmtId="0" fontId="6" fillId="3" borderId="13" xfId="1" applyFont="1" applyFill="1" applyBorder="1" applyAlignment="1" applyProtection="1">
      <alignment horizontal="center" vertical="center" shrinkToFit="1"/>
      <protection locked="0" hidden="1"/>
    </xf>
    <xf numFmtId="0" fontId="2" fillId="7" borderId="13" xfId="1" applyFont="1" applyFill="1" applyBorder="1" applyAlignment="1" applyProtection="1">
      <alignment horizontal="center" vertical="center" shrinkToFit="1"/>
      <protection locked="0" hidden="1"/>
    </xf>
    <xf numFmtId="0" fontId="3" fillId="0" borderId="20" xfId="1" applyFont="1" applyBorder="1" applyAlignment="1" applyProtection="1">
      <alignment horizontal="center" vertical="top" shrinkToFit="1"/>
      <protection locked="0" hidden="1"/>
    </xf>
    <xf numFmtId="0" fontId="3" fillId="3" borderId="20" xfId="1" applyFont="1" applyFill="1" applyBorder="1" applyAlignment="1" applyProtection="1">
      <alignment horizontal="center" vertical="top" shrinkToFit="1"/>
      <protection locked="0" hidden="1"/>
    </xf>
    <xf numFmtId="20" fontId="3" fillId="0" borderId="20" xfId="1" applyNumberFormat="1" applyFont="1" applyBorder="1" applyAlignment="1" applyProtection="1">
      <alignment horizontal="center" vertical="top" shrinkToFit="1"/>
      <protection locked="0" hidden="1"/>
    </xf>
    <xf numFmtId="0" fontId="3" fillId="0" borderId="21" xfId="1" applyFont="1" applyBorder="1" applyAlignment="1" applyProtection="1">
      <alignment horizontal="left" vertical="top" shrinkToFit="1"/>
      <protection locked="0" hidden="1"/>
    </xf>
    <xf numFmtId="0" fontId="3" fillId="0" borderId="20" xfId="1" applyFont="1" applyBorder="1" applyAlignment="1" applyProtection="1">
      <alignment horizontal="center" vertical="center" shrinkToFit="1"/>
      <protection locked="0" hidden="1"/>
    </xf>
    <xf numFmtId="20" fontId="3" fillId="0" borderId="20" xfId="1" applyNumberFormat="1" applyFont="1" applyBorder="1" applyAlignment="1" applyProtection="1">
      <alignment horizontal="center" vertical="center" shrinkToFit="1"/>
      <protection locked="0" hidden="1"/>
    </xf>
    <xf numFmtId="0" fontId="3" fillId="3" borderId="20" xfId="1" applyFont="1" applyFill="1" applyBorder="1" applyAlignment="1" applyProtection="1">
      <alignment horizontal="center" vertical="center" shrinkToFit="1"/>
      <protection locked="0" hidden="1"/>
    </xf>
    <xf numFmtId="0" fontId="29" fillId="0" borderId="14" xfId="1" applyFont="1" applyBorder="1" applyAlignment="1" applyProtection="1">
      <alignment horizontal="left" vertical="top" shrinkToFit="1"/>
      <protection locked="0" hidden="1"/>
    </xf>
    <xf numFmtId="0" fontId="2" fillId="0" borderId="13" xfId="1" applyFont="1" applyBorder="1" applyAlignment="1" applyProtection="1">
      <alignment horizontal="center" vertical="top" shrinkToFit="1"/>
      <protection locked="0" hidden="1"/>
    </xf>
    <xf numFmtId="0" fontId="2" fillId="3" borderId="13" xfId="1" applyFont="1" applyFill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 applyProtection="1">
      <alignment horizontal="center" vertical="top" shrinkToFit="1"/>
      <protection locked="0" hidden="1"/>
    </xf>
    <xf numFmtId="0" fontId="3" fillId="3" borderId="13" xfId="1" applyFont="1" applyFill="1" applyBorder="1" applyAlignment="1" applyProtection="1">
      <alignment horizontal="center" vertical="top" shrinkToFit="1"/>
      <protection locked="0" hidden="1"/>
    </xf>
    <xf numFmtId="0" fontId="6" fillId="0" borderId="13" xfId="1" applyFont="1" applyBorder="1" applyAlignment="1" applyProtection="1">
      <alignment horizontal="center" vertical="center" shrinkToFit="1"/>
      <protection locked="0" hidden="1"/>
    </xf>
    <xf numFmtId="0" fontId="6" fillId="3" borderId="13" xfId="1" applyFont="1" applyFill="1" applyBorder="1" applyAlignment="1" applyProtection="1">
      <alignment horizontal="center" vertical="top" shrinkToFit="1"/>
      <protection locked="0" hidden="1"/>
    </xf>
    <xf numFmtId="20" fontId="6" fillId="0" borderId="13" xfId="1" applyNumberFormat="1" applyFont="1" applyBorder="1" applyAlignment="1" applyProtection="1">
      <alignment horizontal="right" shrinkToFit="1"/>
      <protection locked="0" hidden="1"/>
    </xf>
    <xf numFmtId="20" fontId="2" fillId="0" borderId="13" xfId="1" applyNumberFormat="1" applyFont="1" applyBorder="1" applyAlignment="1">
      <alignment horizontal="center" vertical="center" shrinkToFit="1"/>
    </xf>
    <xf numFmtId="0" fontId="3" fillId="3" borderId="13" xfId="1" applyFont="1" applyFill="1" applyBorder="1" applyAlignment="1">
      <alignment vertical="top" shrinkToFit="1"/>
    </xf>
    <xf numFmtId="20" fontId="2" fillId="0" borderId="13" xfId="1" applyNumberFormat="1" applyFont="1" applyBorder="1" applyAlignment="1">
      <alignment vertical="top" shrinkToFit="1"/>
    </xf>
    <xf numFmtId="20" fontId="2" fillId="3" borderId="13" xfId="1" applyNumberFormat="1" applyFont="1" applyFill="1" applyBorder="1" applyAlignment="1" applyProtection="1">
      <alignment horizontal="center" vertical="top" shrinkToFit="1"/>
      <protection locked="0" hidden="1"/>
    </xf>
    <xf numFmtId="20" fontId="6" fillId="0" borderId="0" xfId="1" applyNumberFormat="1" applyFont="1" applyAlignment="1">
      <alignment horizontal="center" vertical="center" shrinkToFit="1"/>
    </xf>
    <xf numFmtId="164" fontId="2" fillId="0" borderId="13" xfId="1" applyNumberFormat="1" applyFont="1" applyBorder="1" applyAlignment="1" applyProtection="1">
      <alignment horizontal="center" vertical="top" shrinkToFit="1"/>
      <protection locked="0" hidden="1"/>
    </xf>
    <xf numFmtId="20" fontId="2" fillId="0" borderId="13" xfId="1" applyNumberFormat="1" applyFont="1" applyBorder="1" applyAlignment="1">
      <alignment horizontal="center" vertical="top" shrinkToFit="1"/>
    </xf>
    <xf numFmtId="0" fontId="3" fillId="7" borderId="13" xfId="1" applyFont="1" applyFill="1" applyBorder="1" applyAlignment="1" applyProtection="1">
      <alignment horizontal="center" vertical="top" shrinkToFit="1"/>
      <protection locked="0" hidden="1"/>
    </xf>
    <xf numFmtId="20" fontId="3" fillId="7" borderId="13" xfId="1" applyNumberFormat="1" applyFont="1" applyFill="1" applyBorder="1" applyAlignment="1" applyProtection="1">
      <alignment horizontal="center" vertical="top" shrinkToFit="1"/>
      <protection locked="0" hidden="1"/>
    </xf>
    <xf numFmtId="0" fontId="2" fillId="0" borderId="14" xfId="1" applyFont="1" applyBorder="1" applyAlignment="1">
      <alignment horizontal="left" vertical="top" shrinkToFit="1"/>
    </xf>
    <xf numFmtId="164" fontId="25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25" fillId="3" borderId="13" xfId="1" applyFont="1" applyFill="1" applyBorder="1" applyAlignment="1" applyProtection="1">
      <alignment horizontal="center" vertical="top" shrinkToFit="1"/>
      <protection locked="0" hidden="1"/>
    </xf>
    <xf numFmtId="20" fontId="6" fillId="0" borderId="13" xfId="1" applyNumberFormat="1" applyFont="1" applyBorder="1" applyAlignment="1">
      <alignment shrinkToFit="1"/>
    </xf>
    <xf numFmtId="0" fontId="2" fillId="7" borderId="13" xfId="1" applyFont="1" applyFill="1" applyBorder="1" applyAlignment="1">
      <alignment shrinkToFit="1"/>
    </xf>
    <xf numFmtId="20" fontId="2" fillId="7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6" fillId="0" borderId="14" xfId="1" applyFont="1" applyBorder="1"/>
    <xf numFmtId="0" fontId="18" fillId="2" borderId="22" xfId="2" applyFont="1" applyFill="1" applyBorder="1" applyAlignment="1">
      <alignment horizontal="left" vertical="center"/>
    </xf>
    <xf numFmtId="0" fontId="18" fillId="2" borderId="26" xfId="2" applyFont="1" applyFill="1" applyBorder="1" applyAlignment="1">
      <alignment horizontal="left" vertical="center"/>
    </xf>
    <xf numFmtId="0" fontId="18" fillId="2" borderId="23" xfId="2" applyFont="1" applyFill="1" applyBorder="1" applyAlignment="1">
      <alignment horizontal="left" vertical="center"/>
    </xf>
    <xf numFmtId="20" fontId="2" fillId="8" borderId="27" xfId="1" applyNumberFormat="1" applyFont="1" applyFill="1" applyBorder="1" applyAlignment="1" applyProtection="1">
      <alignment horizontal="center" vertical="center" shrinkToFit="1"/>
      <protection locked="0" hidden="1"/>
    </xf>
    <xf numFmtId="164" fontId="30" fillId="12" borderId="3" xfId="1" applyNumberFormat="1" applyFont="1" applyFill="1" applyBorder="1" applyAlignment="1" applyProtection="1">
      <alignment vertical="top"/>
      <protection locked="0" hidden="1"/>
    </xf>
    <xf numFmtId="20" fontId="2" fillId="8" borderId="10" xfId="1" applyNumberFormat="1" applyFont="1" applyFill="1" applyBorder="1" applyAlignment="1" applyProtection="1">
      <alignment horizontal="center" vertical="center" shrinkToFit="1"/>
      <protection locked="0" hidden="1"/>
    </xf>
    <xf numFmtId="164" fontId="30" fillId="12" borderId="8" xfId="1" applyNumberFormat="1" applyFont="1" applyFill="1" applyBorder="1" applyAlignment="1" applyProtection="1">
      <alignment vertical="top"/>
      <protection locked="0" hidden="1"/>
    </xf>
    <xf numFmtId="164" fontId="31" fillId="12" borderId="23" xfId="1" applyNumberFormat="1" applyFont="1" applyFill="1" applyBorder="1" applyAlignment="1">
      <alignment horizontal="left" vertical="center" shrinkToFit="1"/>
    </xf>
    <xf numFmtId="164" fontId="32" fillId="12" borderId="23" xfId="1" applyNumberFormat="1" applyFont="1" applyFill="1" applyBorder="1" applyAlignment="1">
      <alignment horizontal="left" vertical="center"/>
    </xf>
    <xf numFmtId="164" fontId="3" fillId="3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3" fillId="3" borderId="20" xfId="1" applyFont="1" applyFill="1" applyBorder="1" applyAlignment="1">
      <alignment shrinkToFit="1"/>
    </xf>
    <xf numFmtId="0" fontId="2" fillId="0" borderId="20" xfId="1" applyFont="1" applyBorder="1" applyAlignment="1">
      <alignment shrinkToFit="1"/>
    </xf>
    <xf numFmtId="0" fontId="3" fillId="0" borderId="11" xfId="1" applyFont="1" applyBorder="1" applyAlignment="1" applyProtection="1">
      <alignment horizontal="center" vertical="center" shrinkToFit="1"/>
      <protection locked="0" hidden="1"/>
    </xf>
    <xf numFmtId="20" fontId="3" fillId="0" borderId="11" xfId="1" applyNumberFormat="1" applyFont="1" applyBorder="1" applyAlignment="1" applyProtection="1">
      <alignment horizontal="center" vertical="center" shrinkToFit="1"/>
      <protection locked="0" hidden="1"/>
    </xf>
    <xf numFmtId="0" fontId="2" fillId="0" borderId="11" xfId="1" applyFont="1" applyBorder="1" applyAlignment="1">
      <alignment shrinkToFit="1"/>
    </xf>
    <xf numFmtId="0" fontId="3" fillId="0" borderId="12" xfId="1" applyFont="1" applyBorder="1" applyAlignment="1" applyProtection="1">
      <alignment horizontal="left" vertical="center" shrinkToFit="1"/>
      <protection locked="0" hidden="1"/>
    </xf>
    <xf numFmtId="0" fontId="2" fillId="0" borderId="14" xfId="1" applyFont="1" applyBorder="1" applyAlignment="1" applyProtection="1">
      <alignment horizontal="left" vertical="center" shrinkToFit="1"/>
      <protection locked="0" hidden="1"/>
    </xf>
    <xf numFmtId="0" fontId="33" fillId="0" borderId="14" xfId="1" applyFont="1" applyBorder="1" applyAlignment="1" applyProtection="1">
      <alignment horizontal="left" vertical="center" shrinkToFit="1"/>
      <protection locked="0" hidden="1"/>
    </xf>
    <xf numFmtId="0" fontId="3" fillId="0" borderId="14" xfId="1" applyFont="1" applyBorder="1" applyAlignment="1" applyProtection="1">
      <alignment horizontal="left" vertical="top" shrinkToFit="1"/>
      <protection locked="0" hidden="1"/>
    </xf>
    <xf numFmtId="0" fontId="2" fillId="3" borderId="13" xfId="1" applyFont="1" applyFill="1" applyBorder="1" applyAlignment="1">
      <alignment horizontal="center" vertical="center" shrinkToFit="1"/>
    </xf>
    <xf numFmtId="20" fontId="6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14" xfId="1" applyFont="1" applyBorder="1" applyAlignment="1" applyProtection="1">
      <alignment horizontal="left" vertical="center" shrinkToFit="1"/>
      <protection locked="0" hidden="1"/>
    </xf>
    <xf numFmtId="0" fontId="6" fillId="0" borderId="14" xfId="1" applyFont="1" applyBorder="1" applyAlignment="1">
      <alignment horizontal="left" vertical="center" shrinkToFit="1"/>
    </xf>
    <xf numFmtId="0" fontId="2" fillId="0" borderId="0" xfId="1" applyFont="1" applyProtection="1">
      <protection locked="0"/>
    </xf>
    <xf numFmtId="20" fontId="26" fillId="0" borderId="14" xfId="1" applyNumberFormat="1" applyFont="1" applyBorder="1" applyAlignment="1" applyProtection="1">
      <alignment horizontal="left" vertical="top" shrinkToFit="1"/>
      <protection locked="0" hidden="1"/>
    </xf>
    <xf numFmtId="0" fontId="1" fillId="0" borderId="0" xfId="1"/>
    <xf numFmtId="20" fontId="6" fillId="0" borderId="11" xfId="1" applyNumberFormat="1" applyFont="1" applyBorder="1" applyAlignment="1">
      <alignment vertical="center" shrinkToFit="1"/>
    </xf>
    <xf numFmtId="14" fontId="6" fillId="0" borderId="32" xfId="1" applyNumberFormat="1" applyFont="1" applyBorder="1" applyAlignment="1">
      <alignment horizontal="left" vertical="center" shrinkToFit="1"/>
    </xf>
    <xf numFmtId="49" fontId="2" fillId="5" borderId="10" xfId="1" applyNumberFormat="1" applyFont="1" applyFill="1" applyBorder="1" applyAlignment="1" applyProtection="1">
      <alignment horizontal="left" vertical="top" shrinkToFit="1"/>
      <protection locked="0" hidden="1"/>
    </xf>
    <xf numFmtId="0" fontId="14" fillId="3" borderId="13" xfId="1" applyFont="1" applyFill="1" applyBorder="1" applyAlignment="1" applyProtection="1">
      <alignment horizontal="center" vertical="center" shrinkToFit="1"/>
      <protection locked="0" hidden="1"/>
    </xf>
    <xf numFmtId="20" fontId="14" fillId="0" borderId="13" xfId="1" applyNumberFormat="1" applyFont="1" applyBorder="1" applyAlignment="1" applyProtection="1">
      <alignment horizontal="center" vertical="center" shrinkToFit="1"/>
      <protection locked="0" hidden="1"/>
    </xf>
    <xf numFmtId="0" fontId="37" fillId="3" borderId="13" xfId="1" applyFont="1" applyFill="1" applyBorder="1" applyAlignment="1" applyProtection="1">
      <alignment horizontal="center" vertical="center" shrinkToFit="1"/>
      <protection locked="0" hidden="1"/>
    </xf>
    <xf numFmtId="0" fontId="14" fillId="0" borderId="14" xfId="1" applyFont="1" applyBorder="1" applyAlignment="1" applyProtection="1">
      <alignment horizontal="left" vertical="top" shrinkToFit="1"/>
      <protection locked="0" hidden="1"/>
    </xf>
    <xf numFmtId="20" fontId="14" fillId="7" borderId="13" xfId="1" applyNumberFormat="1" applyFont="1" applyFill="1" applyBorder="1" applyAlignment="1" applyProtection="1">
      <alignment horizontal="center" vertical="center" shrinkToFit="1"/>
      <protection locked="0" hidden="1"/>
    </xf>
    <xf numFmtId="0" fontId="14" fillId="7" borderId="13" xfId="1" applyFont="1" applyFill="1" applyBorder="1" applyAlignment="1" applyProtection="1">
      <alignment horizontal="center" vertical="center" shrinkToFit="1"/>
      <protection locked="0" hidden="1"/>
    </xf>
    <xf numFmtId="20" fontId="14" fillId="0" borderId="14" xfId="1" applyNumberFormat="1" applyFont="1" applyBorder="1" applyAlignment="1" applyProtection="1">
      <alignment horizontal="left" vertical="top" shrinkToFit="1"/>
      <protection locked="0" hidden="1"/>
    </xf>
    <xf numFmtId="0" fontId="37" fillId="0" borderId="20" xfId="1" applyFont="1" applyBorder="1" applyAlignment="1" applyProtection="1">
      <alignment horizontal="center" vertical="top" shrinkToFit="1"/>
      <protection locked="0" hidden="1"/>
    </xf>
    <xf numFmtId="0" fontId="37" fillId="3" borderId="20" xfId="1" applyFont="1" applyFill="1" applyBorder="1" applyAlignment="1" applyProtection="1">
      <alignment horizontal="center" vertical="center" shrinkToFit="1"/>
      <protection locked="0" hidden="1"/>
    </xf>
    <xf numFmtId="20" fontId="37" fillId="0" borderId="20" xfId="1" applyNumberFormat="1" applyFont="1" applyBorder="1" applyAlignment="1" applyProtection="1">
      <alignment horizontal="center" vertical="center" shrinkToFit="1"/>
      <protection locked="0" hidden="1"/>
    </xf>
    <xf numFmtId="0" fontId="37" fillId="0" borderId="21" xfId="1" applyFont="1" applyBorder="1" applyAlignment="1" applyProtection="1">
      <alignment horizontal="left" vertical="top" shrinkToFit="1"/>
      <protection locked="0" hidden="1"/>
    </xf>
    <xf numFmtId="49" fontId="9" fillId="0" borderId="4" xfId="2" applyNumberFormat="1" applyBorder="1" applyAlignment="1" applyProtection="1">
      <alignment horizontal="left" vertical="top" wrapText="1" shrinkToFit="1"/>
      <protection locked="0" hidden="1"/>
    </xf>
    <xf numFmtId="164" fontId="9" fillId="0" borderId="0" xfId="2" applyNumberFormat="1" applyAlignment="1">
      <alignment horizontal="left" vertical="top" shrinkToFit="1"/>
    </xf>
    <xf numFmtId="0" fontId="37" fillId="0" borderId="20" xfId="1" applyFont="1" applyBorder="1" applyAlignment="1" applyProtection="1">
      <alignment horizontal="center" vertical="center" shrinkToFit="1"/>
      <protection locked="0" hidden="1"/>
    </xf>
    <xf numFmtId="164" fontId="37" fillId="3" borderId="20" xfId="1" applyNumberFormat="1" applyFont="1" applyFill="1" applyBorder="1" applyAlignment="1" applyProtection="1">
      <alignment horizontal="center" vertical="center" shrinkToFit="1"/>
      <protection locked="0" hidden="1"/>
    </xf>
    <xf numFmtId="0" fontId="37" fillId="3" borderId="20" xfId="1" applyFont="1" applyFill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20" fontId="14" fillId="7" borderId="13" xfId="1" applyNumberFormat="1" applyFont="1" applyFill="1" applyBorder="1" applyAlignment="1" applyProtection="1">
      <alignment vertical="center" shrinkToFit="1"/>
      <protection locked="0" hidden="1"/>
    </xf>
    <xf numFmtId="0" fontId="6" fillId="0" borderId="0" xfId="1" applyFont="1" applyAlignment="1">
      <alignment shrinkToFit="1"/>
    </xf>
    <xf numFmtId="17" fontId="2" fillId="6" borderId="0" xfId="1" applyNumberFormat="1" applyFont="1" applyFill="1" applyAlignment="1" applyProtection="1">
      <alignment horizontal="left" vertical="top" shrinkToFit="1"/>
      <protection locked="0" hidden="1"/>
    </xf>
    <xf numFmtId="0" fontId="40" fillId="0" borderId="0" xfId="1" applyFont="1"/>
    <xf numFmtId="164" fontId="9" fillId="12" borderId="23" xfId="2" applyNumberFormat="1" applyFill="1" applyBorder="1" applyAlignment="1">
      <alignment horizontal="left" vertical="center" shrinkToFit="1"/>
    </xf>
    <xf numFmtId="0" fontId="26" fillId="0" borderId="14" xfId="1" applyFont="1" applyBorder="1" applyAlignment="1" applyProtection="1">
      <alignment horizontal="left" vertical="center" shrinkToFit="1"/>
      <protection locked="0" hidden="1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3" xfId="0" applyFont="1" applyBorder="1"/>
    <xf numFmtId="0" fontId="41" fillId="0" borderId="13" xfId="0" applyFont="1" applyBorder="1" applyAlignment="1">
      <alignment horizontal="left"/>
    </xf>
    <xf numFmtId="14" fontId="41" fillId="0" borderId="13" xfId="0" applyNumberFormat="1" applyFont="1" applyBorder="1" applyAlignment="1">
      <alignment horizontal="left"/>
    </xf>
    <xf numFmtId="164" fontId="9" fillId="10" borderId="23" xfId="2" applyNumberFormat="1" applyFill="1" applyBorder="1" applyAlignment="1">
      <alignment horizontal="left" vertical="top" shrinkToFit="1"/>
    </xf>
    <xf numFmtId="164" fontId="9" fillId="10" borderId="23" xfId="2" applyNumberFormat="1" applyFill="1" applyBorder="1" applyAlignment="1">
      <alignment horizontal="left" vertical="top"/>
    </xf>
    <xf numFmtId="164" fontId="9" fillId="12" borderId="23" xfId="2" applyNumberFormat="1" applyFill="1" applyBorder="1" applyAlignment="1">
      <alignment horizontal="left" vertical="center"/>
    </xf>
    <xf numFmtId="0" fontId="7" fillId="0" borderId="0" xfId="1" applyFont="1" applyAlignment="1">
      <alignment horizontal="center" shrinkToFit="1"/>
    </xf>
    <xf numFmtId="164" fontId="8" fillId="0" borderId="7" xfId="1" applyNumberFormat="1" applyFont="1" applyBorder="1" applyAlignment="1">
      <alignment horizontal="center" vertical="top" shrinkToFit="1"/>
    </xf>
    <xf numFmtId="0" fontId="2" fillId="8" borderId="8" xfId="1" applyFont="1" applyFill="1" applyBorder="1" applyAlignment="1" applyProtection="1">
      <alignment horizontal="left" vertical="center"/>
      <protection locked="0" hidden="1"/>
    </xf>
    <xf numFmtId="0" fontId="2" fillId="8" borderId="6" xfId="1" applyFont="1" applyFill="1" applyBorder="1" applyAlignment="1" applyProtection="1">
      <alignment horizontal="left" vertical="center"/>
      <protection locked="0" hidden="1"/>
    </xf>
    <xf numFmtId="0" fontId="2" fillId="8" borderId="3" xfId="1" applyFont="1" applyFill="1" applyBorder="1" applyAlignment="1" applyProtection="1">
      <alignment horizontal="left" vertical="center"/>
      <protection locked="0" hidden="1"/>
    </xf>
    <xf numFmtId="0" fontId="2" fillId="8" borderId="1" xfId="1" applyFont="1" applyFill="1" applyBorder="1" applyAlignment="1" applyProtection="1">
      <alignment horizontal="left" vertical="center"/>
      <protection locked="0" hidden="1"/>
    </xf>
    <xf numFmtId="0" fontId="39" fillId="8" borderId="23" xfId="2" applyFont="1" applyFill="1" applyBorder="1" applyAlignment="1">
      <alignment horizontal="left" vertical="center" shrinkToFit="1"/>
    </xf>
    <xf numFmtId="0" fontId="3" fillId="8" borderId="22" xfId="1" applyFont="1" applyFill="1" applyBorder="1" applyAlignment="1">
      <alignment horizontal="left" vertical="center" shrinkToFit="1"/>
    </xf>
    <xf numFmtId="0" fontId="2" fillId="8" borderId="8" xfId="1" applyFont="1" applyFill="1" applyBorder="1" applyAlignment="1" applyProtection="1">
      <alignment horizontal="left" vertical="center" wrapText="1" shrinkToFit="1"/>
      <protection locked="0" hidden="1"/>
    </xf>
    <xf numFmtId="0" fontId="2" fillId="8" borderId="7" xfId="1" applyFont="1" applyFill="1" applyBorder="1" applyAlignment="1" applyProtection="1">
      <alignment horizontal="left" vertical="center" wrapText="1" shrinkToFit="1"/>
      <protection locked="0" hidden="1"/>
    </xf>
    <xf numFmtId="0" fontId="2" fillId="8" borderId="6" xfId="1" applyFont="1" applyFill="1" applyBorder="1" applyAlignment="1" applyProtection="1">
      <alignment horizontal="left" vertical="center" wrapText="1" shrinkToFit="1"/>
      <protection locked="0" hidden="1"/>
    </xf>
    <xf numFmtId="0" fontId="2" fillId="8" borderId="3" xfId="1" applyFont="1" applyFill="1" applyBorder="1" applyAlignment="1" applyProtection="1">
      <alignment horizontal="left" vertical="center" wrapText="1" shrinkToFit="1"/>
      <protection locked="0" hidden="1"/>
    </xf>
    <xf numFmtId="0" fontId="2" fillId="8" borderId="2" xfId="1" applyFont="1" applyFill="1" applyBorder="1" applyAlignment="1" applyProtection="1">
      <alignment horizontal="left" vertical="center" wrapText="1" shrinkToFit="1"/>
      <protection locked="0" hidden="1"/>
    </xf>
    <xf numFmtId="0" fontId="2" fillId="8" borderId="1" xfId="1" applyFont="1" applyFill="1" applyBorder="1" applyAlignment="1" applyProtection="1">
      <alignment horizontal="left" vertical="center" wrapText="1" shrinkToFit="1"/>
      <protection locked="0" hidden="1"/>
    </xf>
    <xf numFmtId="164" fontId="39" fillId="8" borderId="23" xfId="2" applyNumberFormat="1" applyFont="1" applyFill="1" applyBorder="1" applyAlignment="1" applyProtection="1">
      <alignment horizontal="left" vertical="top" shrinkToFit="1"/>
      <protection locked="0" hidden="1"/>
    </xf>
    <xf numFmtId="164" fontId="38" fillId="8" borderId="26" xfId="2" applyNumberFormat="1" applyFont="1" applyFill="1" applyBorder="1" applyAlignment="1" applyProtection="1">
      <alignment horizontal="left" vertical="top" shrinkToFit="1"/>
      <protection locked="0" hidden="1"/>
    </xf>
    <xf numFmtId="164" fontId="38" fillId="8" borderId="22" xfId="2" applyNumberFormat="1" applyFont="1" applyFill="1" applyBorder="1" applyAlignment="1" applyProtection="1">
      <alignment horizontal="left" vertical="top" shrinkToFit="1"/>
      <protection locked="0" hidden="1"/>
    </xf>
    <xf numFmtId="0" fontId="9" fillId="13" borderId="23" xfId="2" applyFill="1" applyBorder="1" applyAlignment="1">
      <alignment horizontal="left" vertical="center"/>
    </xf>
    <xf numFmtId="0" fontId="9" fillId="13" borderId="26" xfId="2" applyFill="1" applyBorder="1" applyAlignment="1">
      <alignment horizontal="left" vertical="center"/>
    </xf>
    <xf numFmtId="0" fontId="9" fillId="13" borderId="22" xfId="2" applyFill="1" applyBorder="1" applyAlignment="1">
      <alignment horizontal="left" vertical="center"/>
    </xf>
    <xf numFmtId="164" fontId="6" fillId="8" borderId="23" xfId="1" applyNumberFormat="1" applyFont="1" applyFill="1" applyBorder="1" applyAlignment="1" applyProtection="1">
      <alignment horizontal="center" vertical="center"/>
      <protection locked="0" hidden="1"/>
    </xf>
    <xf numFmtId="164" fontId="6" fillId="8" borderId="26" xfId="1" applyNumberFormat="1" applyFont="1" applyFill="1" applyBorder="1" applyAlignment="1" applyProtection="1">
      <alignment horizontal="center" vertical="center"/>
      <protection locked="0" hidden="1"/>
    </xf>
    <xf numFmtId="164" fontId="6" fillId="8" borderId="22" xfId="1" applyNumberFormat="1" applyFont="1" applyFill="1" applyBorder="1" applyAlignment="1" applyProtection="1">
      <alignment horizontal="center" vertical="center"/>
      <protection locked="0" hidden="1"/>
    </xf>
    <xf numFmtId="0" fontId="23" fillId="0" borderId="8" xfId="1" applyFont="1" applyBorder="1" applyAlignment="1" applyProtection="1">
      <alignment horizontal="left" vertical="top" wrapText="1"/>
      <protection locked="0" hidden="1"/>
    </xf>
    <xf numFmtId="0" fontId="23" fillId="0" borderId="7" xfId="1" applyFont="1" applyBorder="1" applyAlignment="1" applyProtection="1">
      <alignment horizontal="left" vertical="top" wrapText="1"/>
      <protection locked="0" hidden="1"/>
    </xf>
    <xf numFmtId="0" fontId="23" fillId="0" borderId="6" xfId="1" applyFont="1" applyBorder="1" applyAlignment="1" applyProtection="1">
      <alignment horizontal="left" vertical="top" wrapText="1"/>
      <protection locked="0" hidden="1"/>
    </xf>
    <xf numFmtId="0" fontId="23" fillId="0" borderId="5" xfId="1" applyFont="1" applyBorder="1" applyAlignment="1" applyProtection="1">
      <alignment horizontal="left" vertical="top" wrapText="1"/>
      <protection locked="0" hidden="1"/>
    </xf>
    <xf numFmtId="0" fontId="23" fillId="0" borderId="0" xfId="1" applyFont="1" applyAlignment="1" applyProtection="1">
      <alignment horizontal="left" vertical="top" wrapText="1"/>
      <protection locked="0" hidden="1"/>
    </xf>
    <xf numFmtId="0" fontId="23" fillId="0" borderId="4" xfId="1" applyFont="1" applyBorder="1" applyAlignment="1" applyProtection="1">
      <alignment horizontal="left" vertical="top" wrapText="1"/>
      <protection locked="0" hidden="1"/>
    </xf>
    <xf numFmtId="0" fontId="23" fillId="0" borderId="3" xfId="1" applyFont="1" applyBorder="1" applyAlignment="1" applyProtection="1">
      <alignment horizontal="left" vertical="top" wrapText="1"/>
      <protection locked="0" hidden="1"/>
    </xf>
    <xf numFmtId="0" fontId="23" fillId="0" borderId="2" xfId="1" applyFont="1" applyBorder="1" applyAlignment="1" applyProtection="1">
      <alignment horizontal="left" vertical="top" wrapText="1"/>
      <protection locked="0" hidden="1"/>
    </xf>
    <xf numFmtId="0" fontId="23" fillId="0" borderId="1" xfId="1" applyFont="1" applyBorder="1" applyAlignment="1" applyProtection="1">
      <alignment horizontal="left" vertical="top" wrapText="1"/>
      <protection locked="0" hidden="1"/>
    </xf>
    <xf numFmtId="164" fontId="2" fillId="6" borderId="30" xfId="1" applyNumberFormat="1" applyFont="1" applyFill="1" applyBorder="1" applyAlignment="1" applyProtection="1">
      <alignment horizontal="center" shrinkToFit="1"/>
      <protection locked="0" hidden="1"/>
    </xf>
    <xf numFmtId="164" fontId="2" fillId="6" borderId="29" xfId="1" applyNumberFormat="1" applyFont="1" applyFill="1" applyBorder="1" applyAlignment="1" applyProtection="1">
      <alignment horizontal="center" shrinkToFit="1"/>
      <protection locked="0" hidden="1"/>
    </xf>
    <xf numFmtId="164" fontId="2" fillId="6" borderId="30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6" borderId="29" xfId="1" applyNumberFormat="1" applyFont="1" applyFill="1" applyBorder="1" applyAlignment="1" applyProtection="1">
      <alignment horizontal="center" vertical="top" shrinkToFit="1"/>
      <protection locked="0" hidden="1"/>
    </xf>
    <xf numFmtId="0" fontId="15" fillId="6" borderId="8" xfId="1" applyFont="1" applyFill="1" applyBorder="1" applyAlignment="1" applyProtection="1">
      <alignment horizontal="center" vertical="center" wrapText="1"/>
      <protection locked="0" hidden="1"/>
    </xf>
    <xf numFmtId="0" fontId="15" fillId="6" borderId="7" xfId="1" applyFont="1" applyFill="1" applyBorder="1" applyAlignment="1" applyProtection="1">
      <alignment horizontal="center" vertical="center" wrapText="1"/>
      <protection locked="0" hidden="1"/>
    </xf>
    <xf numFmtId="0" fontId="15" fillId="6" borderId="6" xfId="1" applyFont="1" applyFill="1" applyBorder="1" applyAlignment="1" applyProtection="1">
      <alignment horizontal="center" vertical="center" wrapText="1"/>
      <protection locked="0" hidden="1"/>
    </xf>
    <xf numFmtId="0" fontId="15" fillId="6" borderId="5" xfId="1" applyFont="1" applyFill="1" applyBorder="1" applyAlignment="1" applyProtection="1">
      <alignment horizontal="center" vertical="center" wrapText="1"/>
      <protection locked="0" hidden="1"/>
    </xf>
    <xf numFmtId="0" fontId="15" fillId="6" borderId="0" xfId="1" applyFont="1" applyFill="1" applyAlignment="1" applyProtection="1">
      <alignment horizontal="center" vertical="center" wrapText="1"/>
      <protection locked="0" hidden="1"/>
    </xf>
    <xf numFmtId="0" fontId="15" fillId="6" borderId="4" xfId="1" applyFont="1" applyFill="1" applyBorder="1" applyAlignment="1" applyProtection="1">
      <alignment horizontal="center" vertical="center" wrapText="1"/>
      <protection locked="0" hidden="1"/>
    </xf>
    <xf numFmtId="0" fontId="15" fillId="6" borderId="3" xfId="1" applyFont="1" applyFill="1" applyBorder="1" applyAlignment="1" applyProtection="1">
      <alignment horizontal="center" vertical="center" wrapText="1"/>
      <protection locked="0" hidden="1"/>
    </xf>
    <xf numFmtId="0" fontId="15" fillId="6" borderId="2" xfId="1" applyFont="1" applyFill="1" applyBorder="1" applyAlignment="1" applyProtection="1">
      <alignment horizontal="center" vertical="center" wrapText="1"/>
      <protection locked="0" hidden="1"/>
    </xf>
    <xf numFmtId="0" fontId="15" fillId="6" borderId="1" xfId="1" applyFont="1" applyFill="1" applyBorder="1" applyAlignment="1" applyProtection="1">
      <alignment horizontal="center" vertical="center" wrapText="1"/>
      <protection locked="0" hidden="1"/>
    </xf>
    <xf numFmtId="0" fontId="9" fillId="14" borderId="23" xfId="2" applyFill="1" applyBorder="1" applyAlignment="1">
      <alignment horizontal="left" vertical="center"/>
    </xf>
    <xf numFmtId="0" fontId="9" fillId="14" borderId="26" xfId="2" applyFill="1" applyBorder="1" applyAlignment="1">
      <alignment horizontal="left" vertical="center"/>
    </xf>
    <xf numFmtId="0" fontId="9" fillId="14" borderId="22" xfId="2" applyFill="1" applyBorder="1" applyAlignment="1">
      <alignment horizontal="left" vertical="center"/>
    </xf>
    <xf numFmtId="0" fontId="18" fillId="2" borderId="23" xfId="2" applyFont="1" applyFill="1" applyBorder="1" applyAlignment="1">
      <alignment horizontal="left" vertical="center"/>
    </xf>
    <xf numFmtId="0" fontId="18" fillId="2" borderId="26" xfId="2" applyFont="1" applyFill="1" applyBorder="1" applyAlignment="1">
      <alignment horizontal="left" vertical="center"/>
    </xf>
    <xf numFmtId="0" fontId="18" fillId="2" borderId="22" xfId="2" applyFont="1" applyFill="1" applyBorder="1" applyAlignment="1">
      <alignment horizontal="left" vertical="center"/>
    </xf>
    <xf numFmtId="0" fontId="6" fillId="11" borderId="23" xfId="1" applyFont="1" applyFill="1" applyBorder="1" applyAlignment="1" applyProtection="1">
      <alignment horizontal="center" vertical="top"/>
      <protection locked="0" hidden="1"/>
    </xf>
    <xf numFmtId="0" fontId="6" fillId="11" borderId="26" xfId="1" applyFont="1" applyFill="1" applyBorder="1" applyAlignment="1" applyProtection="1">
      <alignment horizontal="center" vertical="top"/>
      <protection locked="0" hidden="1"/>
    </xf>
    <xf numFmtId="0" fontId="6" fillId="11" borderId="22" xfId="1" applyFont="1" applyFill="1" applyBorder="1" applyAlignment="1" applyProtection="1">
      <alignment horizontal="center" vertical="top"/>
      <protection locked="0" hidden="1"/>
    </xf>
    <xf numFmtId="0" fontId="13" fillId="4" borderId="8" xfId="1" applyFont="1" applyFill="1" applyBorder="1" applyAlignment="1" applyProtection="1">
      <alignment horizontal="left" vertical="top" wrapText="1"/>
      <protection locked="0" hidden="1"/>
    </xf>
    <xf numFmtId="0" fontId="13" fillId="4" borderId="7" xfId="1" applyFont="1" applyFill="1" applyBorder="1" applyAlignment="1" applyProtection="1">
      <alignment horizontal="left" vertical="top" wrapText="1"/>
      <protection locked="0" hidden="1"/>
    </xf>
    <xf numFmtId="0" fontId="13" fillId="4" borderId="6" xfId="1" applyFont="1" applyFill="1" applyBorder="1" applyAlignment="1" applyProtection="1">
      <alignment horizontal="left" vertical="top" wrapText="1"/>
      <protection locked="0" hidden="1"/>
    </xf>
    <xf numFmtId="0" fontId="13" fillId="4" borderId="5" xfId="1" applyFont="1" applyFill="1" applyBorder="1" applyAlignment="1" applyProtection="1">
      <alignment horizontal="left" vertical="top" wrapText="1"/>
      <protection locked="0" hidden="1"/>
    </xf>
    <xf numFmtId="0" fontId="13" fillId="4" borderId="0" xfId="1" applyFont="1" applyFill="1" applyAlignment="1" applyProtection="1">
      <alignment horizontal="left" vertical="top" wrapText="1"/>
      <protection locked="0" hidden="1"/>
    </xf>
    <xf numFmtId="0" fontId="13" fillId="4" borderId="4" xfId="1" applyFont="1" applyFill="1" applyBorder="1" applyAlignment="1" applyProtection="1">
      <alignment horizontal="left" vertical="top" wrapText="1"/>
      <protection locked="0" hidden="1"/>
    </xf>
    <xf numFmtId="0" fontId="13" fillId="4" borderId="3" xfId="1" applyFont="1" applyFill="1" applyBorder="1" applyAlignment="1" applyProtection="1">
      <alignment horizontal="left" vertical="top" wrapText="1"/>
      <protection locked="0" hidden="1"/>
    </xf>
    <xf numFmtId="0" fontId="13" fillId="4" borderId="2" xfId="1" applyFont="1" applyFill="1" applyBorder="1" applyAlignment="1" applyProtection="1">
      <alignment horizontal="left" vertical="top" wrapText="1"/>
      <protection locked="0" hidden="1"/>
    </xf>
    <xf numFmtId="0" fontId="13" fillId="4" borderId="1" xfId="1" applyFont="1" applyFill="1" applyBorder="1" applyAlignment="1" applyProtection="1">
      <alignment horizontal="left" vertical="top" wrapText="1"/>
      <protection locked="0" hidden="1"/>
    </xf>
    <xf numFmtId="164" fontId="2" fillId="0" borderId="8" xfId="1" applyNumberFormat="1" applyFont="1" applyBorder="1" applyAlignment="1">
      <alignment horizontal="left" vertical="top" wrapText="1"/>
    </xf>
    <xf numFmtId="164" fontId="2" fillId="0" borderId="7" xfId="1" applyNumberFormat="1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164" fontId="2" fillId="0" borderId="4" xfId="1" applyNumberFormat="1" applyFont="1" applyBorder="1" applyAlignment="1">
      <alignment horizontal="left" vertical="top" wrapText="1"/>
    </xf>
    <xf numFmtId="164" fontId="2" fillId="0" borderId="3" xfId="1" applyNumberFormat="1" applyFont="1" applyBorder="1" applyAlignment="1">
      <alignment horizontal="left" vertical="top" wrapText="1"/>
    </xf>
    <xf numFmtId="164" fontId="2" fillId="0" borderId="2" xfId="1" applyNumberFormat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center" vertic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center"/>
    </xf>
    <xf numFmtId="164" fontId="2" fillId="0" borderId="8" xfId="1" applyNumberFormat="1" applyFont="1" applyBorder="1" applyAlignment="1">
      <alignment horizontal="center" vertical="top" wrapText="1"/>
    </xf>
    <xf numFmtId="164" fontId="2" fillId="0" borderId="7" xfId="1" applyNumberFormat="1" applyFont="1" applyBorder="1" applyAlignment="1">
      <alignment horizontal="center" vertical="top" wrapText="1"/>
    </xf>
    <xf numFmtId="164" fontId="2" fillId="0" borderId="6" xfId="1" applyNumberFormat="1" applyFont="1" applyBorder="1" applyAlignment="1">
      <alignment horizontal="center" vertical="top" wrapText="1"/>
    </xf>
    <xf numFmtId="164" fontId="2" fillId="0" borderId="5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center" vertical="top" wrapText="1"/>
    </xf>
    <xf numFmtId="164" fontId="6" fillId="0" borderId="0" xfId="1" applyNumberFormat="1" applyFont="1" applyAlignment="1">
      <alignment horizontal="left"/>
    </xf>
    <xf numFmtId="165" fontId="15" fillId="0" borderId="31" xfId="1" applyNumberFormat="1" applyFont="1" applyBorder="1" applyAlignment="1">
      <alignment horizontal="center" vertical="top" shrinkToFit="1"/>
    </xf>
    <xf numFmtId="165" fontId="15" fillId="0" borderId="26" xfId="1" applyNumberFormat="1" applyFont="1" applyBorder="1" applyAlignment="1">
      <alignment horizontal="center" vertical="top" shrinkToFit="1"/>
    </xf>
    <xf numFmtId="165" fontId="15" fillId="0" borderId="22" xfId="1" applyNumberFormat="1" applyFont="1" applyBorder="1" applyAlignment="1">
      <alignment horizontal="center" vertical="top" shrinkToFit="1"/>
    </xf>
    <xf numFmtId="0" fontId="14" fillId="8" borderId="3" xfId="1" applyFont="1" applyFill="1" applyBorder="1" applyAlignment="1" applyProtection="1">
      <alignment horizontal="left" vertical="center" shrinkToFit="1"/>
      <protection locked="0" hidden="1"/>
    </xf>
    <xf numFmtId="0" fontId="14" fillId="8" borderId="2" xfId="1" applyFont="1" applyFill="1" applyBorder="1" applyAlignment="1" applyProtection="1">
      <alignment horizontal="left" vertical="center" shrinkToFit="1"/>
      <protection locked="0" hidden="1"/>
    </xf>
    <xf numFmtId="0" fontId="14" fillId="8" borderId="1" xfId="1" applyFont="1" applyFill="1" applyBorder="1" applyAlignment="1" applyProtection="1">
      <alignment horizontal="left" vertical="center" shrinkToFit="1"/>
      <protection locked="0" hidden="1"/>
    </xf>
    <xf numFmtId="0" fontId="9" fillId="9" borderId="23" xfId="2" applyFill="1" applyBorder="1" applyAlignment="1">
      <alignment horizontal="left" vertical="center"/>
    </xf>
    <xf numFmtId="0" fontId="9" fillId="9" borderId="26" xfId="2" applyFill="1" applyBorder="1" applyAlignment="1">
      <alignment horizontal="left" vertical="center"/>
    </xf>
    <xf numFmtId="0" fontId="9" fillId="9" borderId="22" xfId="2" applyFill="1" applyBorder="1" applyAlignment="1">
      <alignment horizontal="left" vertical="center"/>
    </xf>
    <xf numFmtId="49" fontId="15" fillId="8" borderId="8" xfId="1" applyNumberFormat="1" applyFont="1" applyFill="1" applyBorder="1" applyAlignment="1" applyProtection="1">
      <alignment horizontal="left" vertical="top"/>
      <protection locked="0" hidden="1"/>
    </xf>
    <xf numFmtId="49" fontId="15" fillId="8" borderId="7" xfId="1" applyNumberFormat="1" applyFont="1" applyFill="1" applyBorder="1" applyAlignment="1" applyProtection="1">
      <alignment horizontal="left" vertical="top"/>
      <protection locked="0" hidden="1"/>
    </xf>
    <xf numFmtId="49" fontId="15" fillId="8" borderId="6" xfId="1" applyNumberFormat="1" applyFont="1" applyFill="1" applyBorder="1" applyAlignment="1" applyProtection="1">
      <alignment horizontal="left" vertical="top"/>
      <protection locked="0" hidden="1"/>
    </xf>
    <xf numFmtId="49" fontId="15" fillId="8" borderId="5" xfId="1" applyNumberFormat="1" applyFont="1" applyFill="1" applyBorder="1" applyAlignment="1" applyProtection="1">
      <alignment horizontal="left" vertical="top"/>
      <protection locked="0" hidden="1"/>
    </xf>
    <xf numFmtId="49" fontId="15" fillId="8" borderId="0" xfId="1" applyNumberFormat="1" applyFont="1" applyFill="1" applyAlignment="1" applyProtection="1">
      <alignment horizontal="left" vertical="top"/>
      <protection locked="0" hidden="1"/>
    </xf>
    <xf numFmtId="49" fontId="15" fillId="8" borderId="4" xfId="1" applyNumberFormat="1" applyFont="1" applyFill="1" applyBorder="1" applyAlignment="1" applyProtection="1">
      <alignment horizontal="left" vertical="top"/>
      <protection locked="0" hidden="1"/>
    </xf>
    <xf numFmtId="49" fontId="15" fillId="8" borderId="3" xfId="1" applyNumberFormat="1" applyFont="1" applyFill="1" applyBorder="1" applyAlignment="1" applyProtection="1">
      <alignment horizontal="left" vertical="top"/>
      <protection locked="0" hidden="1"/>
    </xf>
    <xf numFmtId="49" fontId="15" fillId="8" borderId="2" xfId="1" applyNumberFormat="1" applyFont="1" applyFill="1" applyBorder="1" applyAlignment="1" applyProtection="1">
      <alignment horizontal="left" vertical="top"/>
      <protection locked="0" hidden="1"/>
    </xf>
    <xf numFmtId="49" fontId="15" fillId="8" borderId="1" xfId="1" applyNumberFormat="1" applyFont="1" applyFill="1" applyBorder="1" applyAlignment="1" applyProtection="1">
      <alignment horizontal="left" vertical="top"/>
      <protection locked="0" hidden="1"/>
    </xf>
    <xf numFmtId="0" fontId="14" fillId="8" borderId="8" xfId="1" applyFont="1" applyFill="1" applyBorder="1" applyAlignment="1" applyProtection="1">
      <alignment horizontal="left" vertical="center"/>
      <protection locked="0" hidden="1"/>
    </xf>
    <xf numFmtId="0" fontId="14" fillId="8" borderId="7" xfId="1" applyFont="1" applyFill="1" applyBorder="1" applyAlignment="1" applyProtection="1">
      <alignment horizontal="left" vertical="center"/>
      <protection locked="0" hidden="1"/>
    </xf>
    <xf numFmtId="0" fontId="14" fillId="8" borderId="6" xfId="1" applyFont="1" applyFill="1" applyBorder="1" applyAlignment="1" applyProtection="1">
      <alignment horizontal="left" vertical="center"/>
      <protection locked="0" hidden="1"/>
    </xf>
    <xf numFmtId="0" fontId="14" fillId="8" borderId="3" xfId="1" applyFont="1" applyFill="1" applyBorder="1" applyAlignment="1" applyProtection="1">
      <alignment horizontal="left" vertical="center"/>
      <protection locked="0" hidden="1"/>
    </xf>
    <xf numFmtId="0" fontId="14" fillId="8" borderId="2" xfId="1" applyFont="1" applyFill="1" applyBorder="1" applyAlignment="1" applyProtection="1">
      <alignment horizontal="left" vertical="center"/>
      <protection locked="0" hidden="1"/>
    </xf>
    <xf numFmtId="0" fontId="14" fillId="8" borderId="1" xfId="1" applyFont="1" applyFill="1" applyBorder="1" applyAlignment="1" applyProtection="1">
      <alignment horizontal="left" vertical="center"/>
      <protection locked="0" hidden="1"/>
    </xf>
    <xf numFmtId="0" fontId="14" fillId="8" borderId="8" xfId="1" applyFont="1" applyFill="1" applyBorder="1" applyAlignment="1" applyProtection="1">
      <alignment horizontal="left" vertical="center" shrinkToFit="1"/>
      <protection locked="0" hidden="1"/>
    </xf>
    <xf numFmtId="0" fontId="14" fillId="8" borderId="7" xfId="1" applyFont="1" applyFill="1" applyBorder="1" applyAlignment="1" applyProtection="1">
      <alignment horizontal="left" vertical="center" shrinkToFit="1"/>
      <protection locked="0" hidden="1"/>
    </xf>
    <xf numFmtId="0" fontId="14" fillId="8" borderId="6" xfId="1" applyFont="1" applyFill="1" applyBorder="1" applyAlignment="1" applyProtection="1">
      <alignment horizontal="left" vertical="center" shrinkToFit="1"/>
      <protection locked="0" hidden="1"/>
    </xf>
    <xf numFmtId="164" fontId="6" fillId="8" borderId="19" xfId="1" applyNumberFormat="1" applyFont="1" applyFill="1" applyBorder="1" applyAlignment="1" applyProtection="1">
      <alignment horizontal="center" vertical="center"/>
      <protection locked="0" hidden="1"/>
    </xf>
    <xf numFmtId="164" fontId="6" fillId="8" borderId="18" xfId="1" applyNumberFormat="1" applyFont="1" applyFill="1" applyBorder="1" applyAlignment="1" applyProtection="1">
      <alignment horizontal="center" vertical="center"/>
      <protection locked="0" hidden="1"/>
    </xf>
    <xf numFmtId="164" fontId="6" fillId="8" borderId="17" xfId="1" applyNumberFormat="1" applyFont="1" applyFill="1" applyBorder="1" applyAlignment="1" applyProtection="1">
      <alignment horizontal="center" vertical="center"/>
      <protection locked="0" hidden="1"/>
    </xf>
    <xf numFmtId="164" fontId="2" fillId="6" borderId="23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6" borderId="22" xfId="1" applyNumberFormat="1" applyFont="1" applyFill="1" applyBorder="1" applyAlignment="1" applyProtection="1">
      <alignment horizontal="center" vertical="top" shrinkToFit="1"/>
      <protection locked="0" hidden="1"/>
    </xf>
    <xf numFmtId="0" fontId="12" fillId="4" borderId="8" xfId="1" applyFont="1" applyFill="1" applyBorder="1" applyAlignment="1" applyProtection="1">
      <alignment horizontal="left" vertical="top" wrapText="1"/>
      <protection locked="0" hidden="1"/>
    </xf>
    <xf numFmtId="0" fontId="12" fillId="4" borderId="7" xfId="1" applyFont="1" applyFill="1" applyBorder="1" applyAlignment="1" applyProtection="1">
      <alignment horizontal="left" vertical="top" wrapText="1"/>
      <protection locked="0" hidden="1"/>
    </xf>
    <xf numFmtId="0" fontId="12" fillId="4" borderId="6" xfId="1" applyFont="1" applyFill="1" applyBorder="1" applyAlignment="1" applyProtection="1">
      <alignment horizontal="left" vertical="top" wrapText="1"/>
      <protection locked="0" hidden="1"/>
    </xf>
    <xf numFmtId="0" fontId="12" fillId="4" borderId="5" xfId="1" applyFont="1" applyFill="1" applyBorder="1" applyAlignment="1" applyProtection="1">
      <alignment horizontal="left" vertical="top" wrapText="1"/>
      <protection locked="0" hidden="1"/>
    </xf>
    <xf numFmtId="0" fontId="12" fillId="4" borderId="0" xfId="1" applyFont="1" applyFill="1" applyAlignment="1" applyProtection="1">
      <alignment horizontal="left" vertical="top" wrapText="1"/>
      <protection locked="0" hidden="1"/>
    </xf>
    <xf numFmtId="0" fontId="12" fillId="4" borderId="4" xfId="1" applyFont="1" applyFill="1" applyBorder="1" applyAlignment="1" applyProtection="1">
      <alignment horizontal="left" vertical="top" wrapText="1"/>
      <protection locked="0" hidden="1"/>
    </xf>
    <xf numFmtId="0" fontId="12" fillId="4" borderId="3" xfId="1" applyFont="1" applyFill="1" applyBorder="1" applyAlignment="1" applyProtection="1">
      <alignment horizontal="left" vertical="top" wrapText="1"/>
      <protection locked="0" hidden="1"/>
    </xf>
    <xf numFmtId="0" fontId="12" fillId="4" borderId="2" xfId="1" applyFont="1" applyFill="1" applyBorder="1" applyAlignment="1" applyProtection="1">
      <alignment horizontal="left" vertical="top" wrapText="1"/>
      <protection locked="0" hidden="1"/>
    </xf>
    <xf numFmtId="0" fontId="12" fillId="4" borderId="1" xfId="1" applyFont="1" applyFill="1" applyBorder="1" applyAlignment="1" applyProtection="1">
      <alignment horizontal="left" vertical="top" wrapText="1"/>
      <protection locked="0" hidden="1"/>
    </xf>
    <xf numFmtId="164" fontId="2" fillId="6" borderId="16" xfId="1" applyNumberFormat="1" applyFont="1" applyFill="1" applyBorder="1" applyAlignment="1" applyProtection="1">
      <alignment horizontal="center" shrinkToFit="1"/>
      <protection locked="0" hidden="1"/>
    </xf>
    <xf numFmtId="164" fontId="2" fillId="6" borderId="15" xfId="1" applyNumberFormat="1" applyFont="1" applyFill="1" applyBorder="1" applyAlignment="1" applyProtection="1">
      <alignment horizontal="center" shrinkToFit="1"/>
      <protection locked="0" hidden="1"/>
    </xf>
    <xf numFmtId="164" fontId="2" fillId="6" borderId="16" xfId="1" applyNumberFormat="1" applyFont="1" applyFill="1" applyBorder="1" applyAlignment="1" applyProtection="1">
      <alignment horizontal="center" vertical="top" shrinkToFit="1"/>
      <protection locked="0" hidden="1"/>
    </xf>
    <xf numFmtId="164" fontId="2" fillId="6" borderId="15" xfId="1" applyNumberFormat="1" applyFont="1" applyFill="1" applyBorder="1" applyAlignment="1" applyProtection="1">
      <alignment horizontal="center" vertical="top" shrinkToFit="1"/>
      <protection locked="0" hidden="1"/>
    </xf>
    <xf numFmtId="0" fontId="9" fillId="2" borderId="23" xfId="2" applyFill="1" applyBorder="1" applyAlignment="1">
      <alignment horizontal="left" vertical="center"/>
    </xf>
    <xf numFmtId="0" fontId="9" fillId="2" borderId="26" xfId="2" applyFill="1" applyBorder="1" applyAlignment="1">
      <alignment horizontal="left" vertical="center"/>
    </xf>
    <xf numFmtId="0" fontId="9" fillId="2" borderId="22" xfId="2" applyFill="1" applyBorder="1" applyAlignment="1">
      <alignment horizontal="left" vertical="center"/>
    </xf>
    <xf numFmtId="164" fontId="2" fillId="8" borderId="19" xfId="1" applyNumberFormat="1" applyFont="1" applyFill="1" applyBorder="1" applyAlignment="1" applyProtection="1">
      <alignment horizontal="center" vertical="center"/>
      <protection locked="0" hidden="1"/>
    </xf>
    <xf numFmtId="164" fontId="2" fillId="8" borderId="18" xfId="1" applyNumberFormat="1" applyFont="1" applyFill="1" applyBorder="1" applyAlignment="1" applyProtection="1">
      <alignment horizontal="center" vertical="center"/>
      <protection locked="0" hidden="1"/>
    </xf>
    <xf numFmtId="164" fontId="2" fillId="8" borderId="17" xfId="1" applyNumberFormat="1" applyFont="1" applyFill="1" applyBorder="1" applyAlignment="1" applyProtection="1">
      <alignment horizontal="center" vertical="center"/>
      <protection locked="0" hidden="1"/>
    </xf>
    <xf numFmtId="164" fontId="9" fillId="8" borderId="23" xfId="2" applyNumberFormat="1" applyFill="1" applyBorder="1" applyAlignment="1" applyProtection="1">
      <alignment horizontal="left" vertical="top" shrinkToFit="1"/>
      <protection locked="0" hidden="1"/>
    </xf>
    <xf numFmtId="164" fontId="18" fillId="8" borderId="26" xfId="2" applyNumberFormat="1" applyFont="1" applyFill="1" applyBorder="1" applyAlignment="1" applyProtection="1">
      <alignment horizontal="left" vertical="top" shrinkToFit="1"/>
      <protection locked="0" hidden="1"/>
    </xf>
    <xf numFmtId="164" fontId="18" fillId="8" borderId="22" xfId="2" applyNumberFormat="1" applyFont="1" applyFill="1" applyBorder="1" applyAlignment="1" applyProtection="1">
      <alignment horizontal="left" vertical="top" shrinkToFit="1"/>
      <protection locked="0" hidden="1"/>
    </xf>
    <xf numFmtId="0" fontId="9" fillId="8" borderId="23" xfId="2" applyFill="1" applyBorder="1" applyAlignment="1">
      <alignment horizontal="left" vertical="center" shrinkToFit="1"/>
    </xf>
    <xf numFmtId="0" fontId="2" fillId="8" borderId="22" xfId="1" applyFont="1" applyFill="1" applyBorder="1" applyAlignment="1">
      <alignment horizontal="left" vertical="center" shrinkToFit="1"/>
    </xf>
    <xf numFmtId="164" fontId="9" fillId="0" borderId="7" xfId="2" applyNumberFormat="1" applyBorder="1" applyAlignment="1">
      <alignment horizontal="center" vertical="top" shrinkToFit="1"/>
    </xf>
    <xf numFmtId="0" fontId="18" fillId="9" borderId="23" xfId="2" applyFont="1" applyFill="1" applyBorder="1" applyAlignment="1">
      <alignment horizontal="left" vertical="center"/>
    </xf>
    <xf numFmtId="0" fontId="18" fillId="9" borderId="26" xfId="2" applyFont="1" applyFill="1" applyBorder="1" applyAlignment="1">
      <alignment horizontal="left" vertical="center"/>
    </xf>
    <xf numFmtId="0" fontId="18" fillId="9" borderId="22" xfId="2" applyFont="1" applyFill="1" applyBorder="1" applyAlignment="1">
      <alignment horizontal="left" vertical="center"/>
    </xf>
    <xf numFmtId="0" fontId="9" fillId="8" borderId="3" xfId="2" applyFill="1" applyBorder="1" applyAlignment="1" applyProtection="1">
      <alignment horizontal="left" vertical="center"/>
      <protection locked="0" hidden="1"/>
    </xf>
    <xf numFmtId="164" fontId="18" fillId="8" borderId="23" xfId="2" applyNumberFormat="1" applyFont="1" applyFill="1" applyBorder="1" applyAlignment="1" applyProtection="1">
      <alignment horizontal="left" vertical="top" shrinkToFit="1"/>
      <protection locked="0" hidden="1"/>
    </xf>
    <xf numFmtId="0" fontId="13" fillId="0" borderId="8" xfId="1" applyFont="1" applyBorder="1" applyAlignment="1" applyProtection="1">
      <alignment horizontal="left" vertical="top" wrapText="1"/>
      <protection locked="0" hidden="1"/>
    </xf>
    <xf numFmtId="0" fontId="13" fillId="0" borderId="7" xfId="1" applyFont="1" applyBorder="1" applyAlignment="1" applyProtection="1">
      <alignment horizontal="left" vertical="top" wrapText="1"/>
      <protection locked="0" hidden="1"/>
    </xf>
    <xf numFmtId="0" fontId="13" fillId="0" borderId="6" xfId="1" applyFont="1" applyBorder="1" applyAlignment="1" applyProtection="1">
      <alignment horizontal="left" vertical="top" wrapText="1"/>
      <protection locked="0" hidden="1"/>
    </xf>
    <xf numFmtId="0" fontId="13" fillId="0" borderId="5" xfId="1" applyFont="1" applyBorder="1" applyAlignment="1" applyProtection="1">
      <alignment horizontal="left" vertical="top" wrapText="1"/>
      <protection locked="0" hidden="1"/>
    </xf>
    <xf numFmtId="0" fontId="13" fillId="0" borderId="0" xfId="1" applyFont="1" applyAlignment="1" applyProtection="1">
      <alignment horizontal="left" vertical="top" wrapText="1"/>
      <protection locked="0" hidden="1"/>
    </xf>
    <xf numFmtId="0" fontId="13" fillId="0" borderId="4" xfId="1" applyFont="1" applyBorder="1" applyAlignment="1" applyProtection="1">
      <alignment horizontal="left" vertical="top" wrapText="1"/>
      <protection locked="0" hidden="1"/>
    </xf>
    <xf numFmtId="0" fontId="13" fillId="0" borderId="3" xfId="1" applyFont="1" applyBorder="1" applyAlignment="1" applyProtection="1">
      <alignment horizontal="left" vertical="top" wrapText="1"/>
      <protection locked="0" hidden="1"/>
    </xf>
    <xf numFmtId="0" fontId="13" fillId="0" borderId="2" xfId="1" applyFont="1" applyBorder="1" applyAlignment="1" applyProtection="1">
      <alignment horizontal="left" vertical="top" wrapText="1"/>
      <protection locked="0" hidden="1"/>
    </xf>
    <xf numFmtId="0" fontId="13" fillId="0" borderId="1" xfId="1" applyFont="1" applyBorder="1" applyAlignment="1" applyProtection="1">
      <alignment horizontal="left" vertical="top" wrapText="1"/>
      <protection locked="0" hidden="1"/>
    </xf>
    <xf numFmtId="0" fontId="6" fillId="6" borderId="8" xfId="1" applyFont="1" applyFill="1" applyBorder="1" applyAlignment="1" applyProtection="1">
      <alignment horizontal="center" vertical="center" wrapText="1"/>
      <protection locked="0" hidden="1"/>
    </xf>
    <xf numFmtId="0" fontId="6" fillId="6" borderId="7" xfId="1" applyFont="1" applyFill="1" applyBorder="1" applyAlignment="1" applyProtection="1">
      <alignment horizontal="center" vertical="center" wrapText="1"/>
      <protection locked="0" hidden="1"/>
    </xf>
    <xf numFmtId="0" fontId="6" fillId="6" borderId="6" xfId="1" applyFont="1" applyFill="1" applyBorder="1" applyAlignment="1" applyProtection="1">
      <alignment horizontal="center" vertical="center" wrapText="1"/>
      <protection locked="0" hidden="1"/>
    </xf>
    <xf numFmtId="0" fontId="6" fillId="6" borderId="5" xfId="1" applyFont="1" applyFill="1" applyBorder="1" applyAlignment="1" applyProtection="1">
      <alignment horizontal="center" vertical="center" wrapText="1"/>
      <protection locked="0" hidden="1"/>
    </xf>
    <xf numFmtId="0" fontId="6" fillId="6" borderId="0" xfId="1" applyFont="1" applyFill="1" applyAlignment="1" applyProtection="1">
      <alignment horizontal="center" vertical="center" wrapText="1"/>
      <protection locked="0" hidden="1"/>
    </xf>
    <xf numFmtId="0" fontId="6" fillId="6" borderId="4" xfId="1" applyFont="1" applyFill="1" applyBorder="1" applyAlignment="1" applyProtection="1">
      <alignment horizontal="center" vertical="center" wrapText="1"/>
      <protection locked="0" hidden="1"/>
    </xf>
    <xf numFmtId="0" fontId="6" fillId="6" borderId="3" xfId="1" applyFont="1" applyFill="1" applyBorder="1" applyAlignment="1" applyProtection="1">
      <alignment horizontal="center" vertical="center" wrapText="1"/>
      <protection locked="0" hidden="1"/>
    </xf>
    <xf numFmtId="0" fontId="6" fillId="6" borderId="2" xfId="1" applyFont="1" applyFill="1" applyBorder="1" applyAlignment="1" applyProtection="1">
      <alignment horizontal="center" vertical="center" wrapText="1"/>
      <protection locked="0" hidden="1"/>
    </xf>
    <xf numFmtId="0" fontId="6" fillId="6" borderId="1" xfId="1" applyFont="1" applyFill="1" applyBorder="1" applyAlignment="1" applyProtection="1">
      <alignment horizontal="center" vertical="center" wrapText="1"/>
      <protection locked="0" hidden="1"/>
    </xf>
    <xf numFmtId="0" fontId="9" fillId="0" borderId="0" xfId="2" applyFill="1"/>
    <xf numFmtId="0" fontId="35" fillId="4" borderId="8" xfId="1" applyFont="1" applyFill="1" applyBorder="1" applyAlignment="1" applyProtection="1">
      <alignment horizontal="left" vertical="top" wrapText="1"/>
      <protection locked="0" hidden="1"/>
    </xf>
    <xf numFmtId="0" fontId="34" fillId="4" borderId="8" xfId="1" applyFont="1" applyFill="1" applyBorder="1" applyAlignment="1" applyProtection="1">
      <alignment horizontal="left" vertical="top" wrapText="1"/>
      <protection locked="0" hidden="1"/>
    </xf>
    <xf numFmtId="0" fontId="14" fillId="8" borderId="3" xfId="1" quotePrefix="1" applyFont="1" applyFill="1" applyBorder="1" applyAlignment="1" applyProtection="1">
      <alignment horizontal="left" vertical="center"/>
      <protection locked="0" hidden="1"/>
    </xf>
    <xf numFmtId="0" fontId="2" fillId="8" borderId="8" xfId="1" quotePrefix="1" applyFont="1" applyFill="1" applyBorder="1" applyAlignment="1" applyProtection="1">
      <alignment horizontal="left" vertical="center" wrapText="1" shrinkToFit="1"/>
      <protection locked="0" hidden="1"/>
    </xf>
    <xf numFmtId="0" fontId="18" fillId="13" borderId="23" xfId="2" applyFont="1" applyFill="1" applyBorder="1" applyAlignment="1">
      <alignment horizontal="left" vertical="center"/>
    </xf>
    <xf numFmtId="0" fontId="18" fillId="13" borderId="26" xfId="2" applyFont="1" applyFill="1" applyBorder="1" applyAlignment="1">
      <alignment horizontal="left" vertical="center"/>
    </xf>
    <xf numFmtId="0" fontId="18" fillId="13" borderId="22" xfId="2" applyFont="1" applyFill="1" applyBorder="1" applyAlignment="1">
      <alignment horizontal="left" vertical="center"/>
    </xf>
    <xf numFmtId="165" fontId="6" fillId="0" borderId="31" xfId="1" applyNumberFormat="1" applyFont="1" applyBorder="1" applyAlignment="1">
      <alignment horizontal="center" vertical="top" shrinkToFit="1"/>
    </xf>
    <xf numFmtId="165" fontId="6" fillId="0" borderId="26" xfId="1" applyNumberFormat="1" applyFont="1" applyBorder="1" applyAlignment="1">
      <alignment horizontal="center" vertical="top" shrinkToFit="1"/>
    </xf>
    <xf numFmtId="165" fontId="6" fillId="0" borderId="22" xfId="1" applyNumberFormat="1" applyFont="1" applyBorder="1" applyAlignment="1">
      <alignment horizontal="center" vertical="top" shrinkToFit="1"/>
    </xf>
    <xf numFmtId="0" fontId="2" fillId="8" borderId="3" xfId="1" applyFont="1" applyFill="1" applyBorder="1" applyAlignment="1" applyProtection="1">
      <alignment horizontal="left" vertical="center" shrinkToFit="1"/>
      <protection locked="0" hidden="1"/>
    </xf>
    <xf numFmtId="0" fontId="2" fillId="8" borderId="2" xfId="1" applyFont="1" applyFill="1" applyBorder="1" applyAlignment="1" applyProtection="1">
      <alignment horizontal="left" vertical="center" shrinkToFit="1"/>
      <protection locked="0" hidden="1"/>
    </xf>
    <xf numFmtId="0" fontId="2" fillId="8" borderId="1" xfId="1" applyFont="1" applyFill="1" applyBorder="1" applyAlignment="1" applyProtection="1">
      <alignment horizontal="left" vertical="center" shrinkToFit="1"/>
      <protection locked="0" hidden="1"/>
    </xf>
    <xf numFmtId="49" fontId="6" fillId="8" borderId="8" xfId="1" applyNumberFormat="1" applyFont="1" applyFill="1" applyBorder="1" applyAlignment="1" applyProtection="1">
      <alignment horizontal="left" vertical="top"/>
      <protection locked="0" hidden="1"/>
    </xf>
    <xf numFmtId="49" fontId="6" fillId="8" borderId="7" xfId="1" applyNumberFormat="1" applyFont="1" applyFill="1" applyBorder="1" applyAlignment="1" applyProtection="1">
      <alignment horizontal="left" vertical="top"/>
      <protection locked="0" hidden="1"/>
    </xf>
    <xf numFmtId="49" fontId="6" fillId="8" borderId="6" xfId="1" applyNumberFormat="1" applyFont="1" applyFill="1" applyBorder="1" applyAlignment="1" applyProtection="1">
      <alignment horizontal="left" vertical="top"/>
      <protection locked="0" hidden="1"/>
    </xf>
    <xf numFmtId="49" fontId="6" fillId="8" borderId="5" xfId="1" applyNumberFormat="1" applyFont="1" applyFill="1" applyBorder="1" applyAlignment="1" applyProtection="1">
      <alignment horizontal="left" vertical="top"/>
      <protection locked="0" hidden="1"/>
    </xf>
    <xf numFmtId="49" fontId="6" fillId="8" borderId="0" xfId="1" applyNumberFormat="1" applyFont="1" applyFill="1" applyAlignment="1" applyProtection="1">
      <alignment horizontal="left" vertical="top"/>
      <protection locked="0" hidden="1"/>
    </xf>
    <xf numFmtId="49" fontId="6" fillId="8" borderId="4" xfId="1" applyNumberFormat="1" applyFont="1" applyFill="1" applyBorder="1" applyAlignment="1" applyProtection="1">
      <alignment horizontal="left" vertical="top"/>
      <protection locked="0" hidden="1"/>
    </xf>
    <xf numFmtId="49" fontId="6" fillId="8" borderId="3" xfId="1" applyNumberFormat="1" applyFont="1" applyFill="1" applyBorder="1" applyAlignment="1" applyProtection="1">
      <alignment horizontal="left" vertical="top"/>
      <protection locked="0" hidden="1"/>
    </xf>
    <xf numFmtId="49" fontId="6" fillId="8" borderId="2" xfId="1" applyNumberFormat="1" applyFont="1" applyFill="1" applyBorder="1" applyAlignment="1" applyProtection="1">
      <alignment horizontal="left" vertical="top"/>
      <protection locked="0" hidden="1"/>
    </xf>
    <xf numFmtId="49" fontId="6" fillId="8" borderId="1" xfId="1" applyNumberFormat="1" applyFont="1" applyFill="1" applyBorder="1" applyAlignment="1" applyProtection="1">
      <alignment horizontal="left" vertical="top"/>
      <protection locked="0" hidden="1"/>
    </xf>
    <xf numFmtId="0" fontId="2" fillId="8" borderId="7" xfId="1" applyFont="1" applyFill="1" applyBorder="1" applyAlignment="1" applyProtection="1">
      <alignment horizontal="left" vertical="center"/>
      <protection locked="0" hidden="1"/>
    </xf>
    <xf numFmtId="0" fontId="2" fillId="8" borderId="2" xfId="1" applyFont="1" applyFill="1" applyBorder="1" applyAlignment="1" applyProtection="1">
      <alignment horizontal="left" vertical="center"/>
      <protection locked="0" hidden="1"/>
    </xf>
    <xf numFmtId="0" fontId="2" fillId="8" borderId="8" xfId="1" applyFont="1" applyFill="1" applyBorder="1" applyAlignment="1" applyProtection="1">
      <alignment horizontal="left" vertical="center" shrinkToFit="1"/>
      <protection locked="0" hidden="1"/>
    </xf>
    <xf numFmtId="0" fontId="2" fillId="8" borderId="7" xfId="1" applyFont="1" applyFill="1" applyBorder="1" applyAlignment="1" applyProtection="1">
      <alignment horizontal="left" vertical="center" shrinkToFit="1"/>
      <protection locked="0" hidden="1"/>
    </xf>
    <xf numFmtId="0" fontId="2" fillId="8" borderId="6" xfId="1" applyFont="1" applyFill="1" applyBorder="1" applyAlignment="1" applyProtection="1">
      <alignment horizontal="left" vertical="center" shrinkToFit="1"/>
      <protection locked="0" hidden="1"/>
    </xf>
    <xf numFmtId="0" fontId="9" fillId="0" borderId="0" xfId="2" applyFill="1" applyAlignment="1"/>
    <xf numFmtId="0" fontId="9" fillId="2" borderId="0" xfId="2" applyFill="1"/>
    <xf numFmtId="0" fontId="9" fillId="9" borderId="0" xfId="2" applyFill="1"/>
    <xf numFmtId="164" fontId="6" fillId="8" borderId="7" xfId="1" applyNumberFormat="1" applyFont="1" applyFill="1" applyBorder="1" applyAlignment="1" applyProtection="1">
      <alignment horizontal="center" vertical="center"/>
      <protection locked="0" hidden="1"/>
    </xf>
    <xf numFmtId="164" fontId="6" fillId="8" borderId="6" xfId="1" applyNumberFormat="1" applyFont="1" applyFill="1" applyBorder="1" applyAlignment="1" applyProtection="1">
      <alignment horizontal="center" vertical="center"/>
      <protection locked="0" hidden="1"/>
    </xf>
    <xf numFmtId="164" fontId="3" fillId="6" borderId="32" xfId="1" applyNumberFormat="1" applyFont="1" applyFill="1" applyBorder="1" applyAlignment="1" applyProtection="1">
      <alignment horizontal="left" shrinkToFit="1"/>
      <protection locked="0" hidden="1"/>
    </xf>
    <xf numFmtId="164" fontId="3" fillId="6" borderId="35" xfId="1" applyNumberFormat="1" applyFont="1" applyFill="1" applyBorder="1" applyAlignment="1" applyProtection="1">
      <alignment horizontal="left" shrinkToFit="1"/>
      <protection locked="0" hidden="1"/>
    </xf>
    <xf numFmtId="0" fontId="2" fillId="8" borderId="23" xfId="1" applyFont="1" applyFill="1" applyBorder="1" applyAlignment="1">
      <alignment horizontal="left" vertical="center" shrinkToFit="1"/>
    </xf>
    <xf numFmtId="0" fontId="28" fillId="9" borderId="23" xfId="2" applyFont="1" applyFill="1" applyBorder="1"/>
    <xf numFmtId="0" fontId="28" fillId="9" borderId="26" xfId="2" applyFont="1" applyFill="1" applyBorder="1"/>
    <xf numFmtId="0" fontId="28" fillId="9" borderId="22" xfId="2" applyFont="1" applyFill="1" applyBorder="1"/>
    <xf numFmtId="164" fontId="2" fillId="6" borderId="23" xfId="1" applyNumberFormat="1" applyFont="1" applyFill="1" applyBorder="1" applyAlignment="1" applyProtection="1">
      <alignment vertical="top" shrinkToFit="1"/>
      <protection locked="0" hidden="1"/>
    </xf>
    <xf numFmtId="164" fontId="2" fillId="6" borderId="22" xfId="1" applyNumberFormat="1" applyFont="1" applyFill="1" applyBorder="1" applyAlignment="1" applyProtection="1">
      <alignment vertical="top" shrinkToFit="1"/>
      <protection locked="0" hidden="1"/>
    </xf>
  </cellXfs>
  <cellStyles count="3">
    <cellStyle name="Link" xfId="2" builtinId="8"/>
    <cellStyle name="Standard" xfId="0" builtinId="0"/>
    <cellStyle name="Standard 2" xfId="1" xr:uid="{04D60FB1-F393-C04F-84A2-D01F0E78E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ap.schweizmobil.ch/?lang=de&amp;photos=yes&amp;logo=yes&amp;detours=yes&amp;season=summer&amp;bgLayer=pk&amp;resolution=1.93&amp;E=2719081&amp;N=1220980&amp;trackId=1078629305" TargetMode="External"/><Relationship Id="rId7" Type="http://schemas.openxmlformats.org/officeDocument/2006/relationships/hyperlink" Target="https://map.schweizmobil.ch/?lang=de&amp;photos=yes&amp;logo=yes&amp;detours=yes&amp;season=summer&amp;bgLayer=pk&amp;resolution=1&amp;E=2719520&amp;N=1220548&amp;trackId=1623313637" TargetMode="External"/><Relationship Id="rId2" Type="http://schemas.openxmlformats.org/officeDocument/2006/relationships/hyperlink" Target="https://map.schweizmobil.ch/?lang=de&amp;photos=yes&amp;logo=yes&amp;detours=yes&amp;season=summer&amp;bgLayer=pk&amp;resolution=1.93&amp;E=2719081&amp;N=1220980&amp;trackId=1078629305" TargetMode="External"/><Relationship Id="rId1" Type="http://schemas.openxmlformats.org/officeDocument/2006/relationships/hyperlink" Target="mailto:h.e.isler@hispeed.ch" TargetMode="External"/><Relationship Id="rId6" Type="http://schemas.openxmlformats.org/officeDocument/2006/relationships/hyperlink" Target="https://map.schweizmobil.ch/?lang=de&amp;photos=yes&amp;logo=yes&amp;detours=yes&amp;season=summer&amp;bgLayer=pk&amp;resolution=1&amp;E=2719520&amp;N=1220548&amp;trackId=1623313637" TargetMode="External"/><Relationship Id="rId5" Type="http://schemas.openxmlformats.org/officeDocument/2006/relationships/hyperlink" Target="https://map.schweizmobil.ch/?lang=de&amp;photos=yes&amp;logo=yes&amp;detours=yes&amp;season=summer&amp;bgLayer=pk&amp;resolution=1.29&amp;E=2719225&amp;N=1220799&amp;trackId=350644402" TargetMode="External"/><Relationship Id="rId4" Type="http://schemas.openxmlformats.org/officeDocument/2006/relationships/hyperlink" Target="https://map.schweizmobil.ch/?lang=de&amp;photos=yes&amp;logo=yes&amp;detours=yes&amp;season=summer&amp;bgLayer=pk&amp;resolution=1.29&amp;E=2719225&amp;N=1220799&amp;trackId=35064440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huggenberger@outlook.com" TargetMode="External"/><Relationship Id="rId2" Type="http://schemas.openxmlformats.org/officeDocument/2006/relationships/hyperlink" Target="https://schweizmobil.ch/de/tour/870391085?E=2705033&amp;N=1247868&amp;resolution=4.80&amp;bgLayer=pk&amp;layers=wanderland%2CtrackLayer&amp;detours=yes&amp;shooting=yes&amp;logos=yes&amp;photos=yes&amp;season=summer" TargetMode="External"/><Relationship Id="rId1" Type="http://schemas.openxmlformats.org/officeDocument/2006/relationships/hyperlink" Target="https://schweizmobil.ch/de/tour/2019538858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schweizmobil.ch/de/tour/21344042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chweizmobil.ch/de/tour/52609321" TargetMode="External"/><Relationship Id="rId2" Type="http://schemas.openxmlformats.org/officeDocument/2006/relationships/hyperlink" Target="mailto:marcus.schwoebel@bluewin.ch" TargetMode="External"/><Relationship Id="rId1" Type="http://schemas.openxmlformats.org/officeDocument/2006/relationships/hyperlink" Target="mailto:gastgeber@holzegg.ch%20Tel.%20041%20811%2012%2034" TargetMode="External"/><Relationship Id="rId5" Type="http://schemas.openxmlformats.org/officeDocument/2006/relationships/hyperlink" Target="https://schweizmobil.ch/de/tour/53802869" TargetMode="External"/><Relationship Id="rId4" Type="http://schemas.openxmlformats.org/officeDocument/2006/relationships/hyperlink" Target="https://schweizmobil.ch/de/tour/3703131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3.35&amp;E=2606613&amp;N=1232606&amp;trackId=1681802018" TargetMode="External"/><Relationship Id="rId2" Type="http://schemas.openxmlformats.org/officeDocument/2006/relationships/hyperlink" Target="https://map.schweizmobil.ch/?lang=de&amp;photos=yes&amp;logo=yes&amp;detours=yes&amp;season=summer&amp;bgLayer=pk&amp;resolution=5.9&amp;E=2600437&amp;N=1231859&amp;trackId=752445899" TargetMode="External"/><Relationship Id="rId1" Type="http://schemas.openxmlformats.org/officeDocument/2006/relationships/hyperlink" Target="https://map.schweizmobil.ch/?lang=de&amp;photos=yes&amp;logo=yes&amp;detours=yes&amp;season=summer&amp;bgLayer=pk&amp;resolution=1.69&amp;E=2606711&amp;N=1234459&amp;trackId=2132052270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kurtschaad@bluewin.ch" TargetMode="External"/><Relationship Id="rId4" Type="http://schemas.openxmlformats.org/officeDocument/2006/relationships/hyperlink" Target="https://map.schweizmobil.ch/?lang=de&amp;photos=yes&amp;logo=yes&amp;detours=yes&amp;season=summer&amp;bgLayer=pk&amp;resolution=3.35&amp;E=2606613&amp;N=1232606&amp;trackId=168180201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chweizmobil.ch/de/tour/552523365?E=2729774&amp;N=1235418&amp;resolution=3.81&amp;bgLayer=pk&amp;layers=wanderland%2CtrackLayer%2Cstation&amp;detours=yes&amp;shooting=yes&amp;logos=yes&amp;photos=yes&amp;season=summer" TargetMode="External"/><Relationship Id="rId2" Type="http://schemas.openxmlformats.org/officeDocument/2006/relationships/hyperlink" Target="mailto:info@hausderfreiheit.ch%20071%20993%2010%2001" TargetMode="External"/><Relationship Id="rId1" Type="http://schemas.openxmlformats.org/officeDocument/2006/relationships/hyperlink" Target="mailto:ehuggenberger@oulook.com" TargetMode="External"/><Relationship Id="rId5" Type="http://schemas.openxmlformats.org/officeDocument/2006/relationships/hyperlink" Target="https://schweizmobil.ch/de/tour/909389622" TargetMode="External"/><Relationship Id="rId4" Type="http://schemas.openxmlformats.org/officeDocument/2006/relationships/hyperlink" Target="https://schweizmobil.ch/de/tour/76548486?E=2733279&amp;N=1231511&amp;resolution=2.77&amp;bgLayer=pk&amp;layers=wanderland%2CtrackLayer%2Cstation&amp;detours=yes&amp;shooting=yes&amp;logos=yes&amp;photos=yes&amp;season=sum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bgLayer=pk&amp;logo=yes&amp;detours=yes&amp;season=summer&amp;resolution=2.5&amp;E=2666673&amp;N=1211068&amp;layers=Wanderland%2CStation&amp;trackId=137516765" TargetMode="External"/><Relationship Id="rId2" Type="http://schemas.openxmlformats.org/officeDocument/2006/relationships/hyperlink" Target="https://map.schweizmobil.ch/?lang=de&amp;photos=yes&amp;bgLayer=pk&amp;logo=yes&amp;detours=yes&amp;season=summer&amp;resolution=5&amp;E=2687918&amp;N=1195704&amp;layers=Wanderland%2CStation&amp;trackId=1035877637" TargetMode="External"/><Relationship Id="rId1" Type="http://schemas.openxmlformats.org/officeDocument/2006/relationships/hyperlink" Target="https://map.schweizmobil.ch/?lang=de&amp;photos=yes&amp;bgLayer=pk&amp;logo=yes&amp;detours=yes&amp;season=summer&amp;resolution=5.58&amp;E=2688547&amp;N=1196258&amp;trackId=891815838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dieter.syz@gmail.com" TargetMode="External"/><Relationship Id="rId4" Type="http://schemas.openxmlformats.org/officeDocument/2006/relationships/hyperlink" Target="https://map.schweizmobil.ch/?lang=de&amp;photos=yes&amp;bgLayer=pk&amp;logo=yes&amp;detours=yes&amp;season=summer&amp;resolution=2.5&amp;E=2666673&amp;N=1211068&amp;layers=Wanderland%2CStation&amp;trackId=13751676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season=summer&amp;resolution=6.03&amp;E=2689259&amp;N=1238482&amp;photos=yes&amp;logo=yes&amp;detours=yes&amp;trackId=2710697" TargetMode="External"/><Relationship Id="rId2" Type="http://schemas.openxmlformats.org/officeDocument/2006/relationships/hyperlink" Target="mailto:eichenberger-sauter@bluewin.ch;%20079%20663%2076%2060" TargetMode="External"/><Relationship Id="rId1" Type="http://schemas.openxmlformats.org/officeDocument/2006/relationships/hyperlink" Target="mailto:gerhard.speck@ggaweb.ch" TargetMode="External"/><Relationship Id="rId5" Type="http://schemas.openxmlformats.org/officeDocument/2006/relationships/hyperlink" Target="https://map.schweizmobil.ch/?lang=de&amp;bgLayer=pk&amp;season=summer&amp;resolution=10.88&amp;E=2688568&amp;N=1240855&amp;photos=yes&amp;logo=yes&amp;detours=yes&amp;trackId=2710651" TargetMode="External"/><Relationship Id="rId4" Type="http://schemas.openxmlformats.org/officeDocument/2006/relationships/hyperlink" Target="https://map.schweizmobil.ch/?lang=de&amp;bgLayer=pk&amp;season=summer&amp;resolution=4.09&amp;E=2731105&amp;N=1225000&amp;photos=yes&amp;logo=yes&amp;detours=yes&amp;trackId=1462803704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chweizmobil.ch/de/tour/1846552540" TargetMode="External"/><Relationship Id="rId2" Type="http://schemas.openxmlformats.org/officeDocument/2006/relationships/hyperlink" Target="mailto:Aempaechli@sportbahnenelm.ch" TargetMode="External"/><Relationship Id="rId1" Type="http://schemas.openxmlformats.org/officeDocument/2006/relationships/hyperlink" Target="mailto:bruno.f.keller@bluewin.ch" TargetMode="External"/><Relationship Id="rId4" Type="http://schemas.openxmlformats.org/officeDocument/2006/relationships/hyperlink" Target="https://schweizmobil.ch/de/tour/479208166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resolution=8.2&amp;photos=yes&amp;logo=yes&amp;detours=yes&amp;season=summer&amp;E=2679097&amp;N=1276707&amp;trackId=221825081" TargetMode="External"/><Relationship Id="rId2" Type="http://schemas.openxmlformats.org/officeDocument/2006/relationships/hyperlink" Target="https://map.schweizmobil.ch/?lang=de&amp;bgLayer=pk&amp;resolution=4.38&amp;photos=yes&amp;logo=yes&amp;detours=yes&amp;season=summer&amp;E=2679568&amp;N=1281052&amp;trackId=802679052" TargetMode="External"/><Relationship Id="rId1" Type="http://schemas.openxmlformats.org/officeDocument/2006/relationships/hyperlink" Target="mailto:eugen.haltiner@gmail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ap.schweizmobil.ch/?lang=de&amp;bgLayer=pk&amp;resolution=2.09&amp;photos=yes&amp;logo=yes&amp;detours=yes&amp;season=summer&amp;E=2677757&amp;N=1280800&amp;trackId=318679932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chweizmobil.ch/de/tour/1294602197" TargetMode="External"/><Relationship Id="rId2" Type="http://schemas.openxmlformats.org/officeDocument/2006/relationships/hyperlink" Target="https://schweizmobil.ch/de/tour/1607574563?E=2656360&amp;N=1206748&amp;resolution=6.92&amp;bgLayer=pk&amp;layers=station%2CtrackLayer%2Cwanderland&amp;detours=yes&amp;shooting=yes&amp;logos=yes&amp;photos=yes&amp;season=summer" TargetMode="External"/><Relationship Id="rId1" Type="http://schemas.openxmlformats.org/officeDocument/2006/relationships/hyperlink" Target="https://map.schweizmobil.ch/?lang=de&amp;photos=yes&amp;logo=yes&amp;detours=yes&amp;season=summer&amp;resolution=2.85&amp;E=2661268&amp;N=1209446&amp;bgLayer=pk&amp;layers=Station&amp;trackId=2041659948" TargetMode="External"/><Relationship Id="rId4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photos=yes&amp;logo=yes&amp;detours=yes&amp;season=summer&amp;bgLayer=pk&amp;resolution=2.83&amp;E=2646419&amp;N=1254212&amp;trackId=471206337" TargetMode="External"/><Relationship Id="rId2" Type="http://schemas.openxmlformats.org/officeDocument/2006/relationships/hyperlink" Target="https://map.schweizmobil.ch/?lang=de&amp;photos=yes&amp;logo=yes&amp;detours=yes&amp;season=summer&amp;bgLayer=pk&amp;resolution=1.37&amp;E=2643814&amp;N=1253428&amp;trackId=1625856456" TargetMode="External"/><Relationship Id="rId1" Type="http://schemas.openxmlformats.org/officeDocument/2006/relationships/hyperlink" Target="mailto:bretschger@silk-rechtsanwaelte.ch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map.schweizmobil.ch/?lang=de&amp;photos=yes&amp;logo=yes&amp;detours=yes&amp;season=summer&amp;bgLayer=pk&amp;resolution=1.3&amp;E=2646830&amp;N=1254510&amp;trackId=993277995" TargetMode="External"/><Relationship Id="rId4" Type="http://schemas.openxmlformats.org/officeDocument/2006/relationships/hyperlink" Target="https://map.schweizmobil.ch/?lang=de&amp;photos=yes&amp;logo=yes&amp;detours=yes&amp;season=summer&amp;bgLayer=pk&amp;resolution=1.35&amp;E=2646683&amp;N=1253013&amp;trackId=146384212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ap.schweizmobil.ch/?lang=de&amp;bgLayer=pk&amp;resolution=3.55&amp;photos=yes&amp;logo=yes&amp;detours=yes&amp;season=summer&amp;E=2666202&amp;N=1247525&amp;trackId=668306610" TargetMode="External"/><Relationship Id="rId2" Type="http://schemas.openxmlformats.org/officeDocument/2006/relationships/hyperlink" Target="https://map.schweizmobil.ch/?lang=de&amp;bgLayer=pk&amp;resolution=7.14&amp;photos=yes&amp;logo=yes&amp;detours=yes&amp;season=summer&amp;E=2668355&amp;N=1246991&amp;trackId=1396118645" TargetMode="External"/><Relationship Id="rId1" Type="http://schemas.openxmlformats.org/officeDocument/2006/relationships/hyperlink" Target="mailto:eugen.haltiner@gmail.co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p.schweizmobil.ch/?lang=de&amp;bgLayer=pk&amp;resolution=5.47&amp;photos=yes&amp;logo=yes&amp;detours=yes&amp;season=summer&amp;E=2665217&amp;N=1250743&amp;trackId=1756941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9F99-CE82-AB40-BCD4-A2D25BD93D7A}">
  <dimension ref="A2:D23"/>
  <sheetViews>
    <sheetView topLeftCell="A11" zoomScale="224" zoomScaleNormal="224" workbookViewId="0">
      <selection activeCell="C19" sqref="C19"/>
    </sheetView>
  </sheetViews>
  <sheetFormatPr baseColWidth="10" defaultColWidth="21.109375" defaultRowHeight="14.25"/>
  <cols>
    <col min="1" max="1" width="10.5546875" style="333" customWidth="1"/>
    <col min="2" max="2" width="21.109375" style="332"/>
    <col min="3" max="3" width="15" style="332" customWidth="1"/>
    <col min="4" max="4" width="16.6640625" style="332" customWidth="1"/>
    <col min="5" max="16384" width="21.109375" style="332"/>
  </cols>
  <sheetData>
    <row r="2" spans="1:4">
      <c r="A2" s="333" t="s">
        <v>431</v>
      </c>
    </row>
    <row r="3" spans="1:4">
      <c r="A3" s="333" t="s">
        <v>430</v>
      </c>
    </row>
    <row r="4" spans="1:4">
      <c r="B4" s="332" t="s">
        <v>3</v>
      </c>
      <c r="C4" s="332" t="s">
        <v>429</v>
      </c>
      <c r="D4" s="332" t="s">
        <v>428</v>
      </c>
    </row>
    <row r="5" spans="1:4" ht="35.1" customHeight="1"/>
    <row r="6" spans="1:4" ht="35.1" customHeight="1"/>
    <row r="7" spans="1:4" ht="35.1" customHeight="1">
      <c r="A7" s="336">
        <v>45839</v>
      </c>
      <c r="B7" s="334" t="s">
        <v>427</v>
      </c>
      <c r="C7" s="334" t="s">
        <v>426</v>
      </c>
      <c r="D7" s="334"/>
    </row>
    <row r="8" spans="1:4" ht="35.1" customHeight="1">
      <c r="A8" s="336">
        <v>45846</v>
      </c>
      <c r="B8" s="334" t="s">
        <v>425</v>
      </c>
      <c r="C8" s="334" t="s">
        <v>424</v>
      </c>
      <c r="D8" s="334"/>
    </row>
    <row r="9" spans="1:4" ht="35.1" customHeight="1">
      <c r="A9" s="336">
        <v>45853</v>
      </c>
      <c r="B9" s="334" t="s">
        <v>423</v>
      </c>
      <c r="C9" s="334" t="s">
        <v>248</v>
      </c>
      <c r="D9" s="334"/>
    </row>
    <row r="10" spans="1:4" ht="35.1" customHeight="1">
      <c r="A10" s="336">
        <v>45860</v>
      </c>
      <c r="B10" s="334" t="s">
        <v>422</v>
      </c>
      <c r="C10" s="334" t="s">
        <v>421</v>
      </c>
      <c r="D10" s="334" t="s">
        <v>3</v>
      </c>
    </row>
    <row r="11" spans="1:4" ht="35.1" customHeight="1">
      <c r="A11" s="336">
        <v>45867</v>
      </c>
      <c r="B11" s="334" t="s">
        <v>420</v>
      </c>
      <c r="C11" s="334" t="s">
        <v>403</v>
      </c>
      <c r="D11" s="334"/>
    </row>
    <row r="12" spans="1:4" ht="35.1" customHeight="1">
      <c r="A12" s="336" t="s">
        <v>419</v>
      </c>
      <c r="B12" s="334" t="s">
        <v>418</v>
      </c>
      <c r="C12" s="334" t="s">
        <v>248</v>
      </c>
      <c r="D12" s="334"/>
    </row>
    <row r="13" spans="1:4" ht="35.1" customHeight="1">
      <c r="A13" s="336">
        <v>45881</v>
      </c>
      <c r="B13" s="334" t="s">
        <v>417</v>
      </c>
      <c r="C13" s="334" t="s">
        <v>416</v>
      </c>
      <c r="D13" s="334"/>
    </row>
    <row r="14" spans="1:4" ht="35.1" customHeight="1">
      <c r="A14" s="336">
        <v>45888</v>
      </c>
      <c r="B14" s="334" t="s">
        <v>415</v>
      </c>
      <c r="C14" s="334" t="s">
        <v>212</v>
      </c>
      <c r="D14" s="334"/>
    </row>
    <row r="15" spans="1:4" ht="35.1" customHeight="1">
      <c r="A15" s="336">
        <v>45895</v>
      </c>
      <c r="B15" s="334" t="s">
        <v>414</v>
      </c>
      <c r="C15" s="334" t="s">
        <v>413</v>
      </c>
      <c r="D15" s="334"/>
    </row>
    <row r="16" spans="1:4" ht="35.1" customHeight="1">
      <c r="A16" s="336">
        <v>45902</v>
      </c>
      <c r="B16" s="334" t="s">
        <v>412</v>
      </c>
      <c r="C16" s="334" t="s">
        <v>85</v>
      </c>
      <c r="D16" s="334"/>
    </row>
    <row r="17" spans="1:4" ht="35.1" customHeight="1">
      <c r="A17" s="336">
        <v>45909</v>
      </c>
      <c r="B17" s="334" t="s">
        <v>411</v>
      </c>
      <c r="C17" s="334" t="s">
        <v>153</v>
      </c>
      <c r="D17" s="334"/>
    </row>
    <row r="18" spans="1:4" ht="35.1" customHeight="1">
      <c r="A18" s="336">
        <v>45916</v>
      </c>
      <c r="B18" s="334" t="s">
        <v>410</v>
      </c>
      <c r="C18" s="334" t="s">
        <v>432</v>
      </c>
      <c r="D18" s="334"/>
    </row>
    <row r="19" spans="1:4" ht="30" customHeight="1">
      <c r="A19" s="336" t="s">
        <v>409</v>
      </c>
      <c r="B19" s="334" t="s">
        <v>408</v>
      </c>
      <c r="C19" s="334" t="s">
        <v>403</v>
      </c>
      <c r="D19" s="334"/>
    </row>
    <row r="20" spans="1:4" ht="30" customHeight="1">
      <c r="A20" s="336">
        <v>45930</v>
      </c>
      <c r="B20" s="334" t="s">
        <v>407</v>
      </c>
      <c r="C20" s="334" t="s">
        <v>85</v>
      </c>
      <c r="D20" s="334"/>
    </row>
    <row r="21" spans="1:4">
      <c r="A21" s="335"/>
      <c r="B21" s="334"/>
      <c r="C21" s="334"/>
      <c r="D21" s="334"/>
    </row>
    <row r="22" spans="1:4">
      <c r="A22" s="335" t="s">
        <v>406</v>
      </c>
      <c r="B22" s="334" t="s">
        <v>405</v>
      </c>
      <c r="C22" s="334"/>
      <c r="D22" s="334"/>
    </row>
    <row r="23" spans="1:4">
      <c r="A23" s="335"/>
      <c r="B23" s="334"/>
      <c r="C23" s="334"/>
      <c r="D23" s="334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2458-42D5-7F4F-B1D3-C3610BC6AC49}">
  <sheetPr>
    <tabColor rgb="FFFF0000"/>
    <pageSetUpPr fitToPage="1"/>
  </sheetPr>
  <dimension ref="B1:R87"/>
  <sheetViews>
    <sheetView topLeftCell="B1" zoomScale="50" zoomScaleNormal="50" zoomScaleSheetLayoutView="59" zoomScalePageLayoutView="73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45846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368</v>
      </c>
      <c r="C4" s="443"/>
      <c r="D4" s="443"/>
      <c r="E4" s="443"/>
      <c r="F4" s="443"/>
      <c r="G4" s="443"/>
      <c r="H4" s="443"/>
      <c r="I4" s="444"/>
      <c r="J4" s="342" t="s">
        <v>367</v>
      </c>
      <c r="K4" s="343"/>
      <c r="L4" s="348" t="s">
        <v>366</v>
      </c>
      <c r="M4" s="349"/>
      <c r="N4" s="350"/>
      <c r="O4" s="376">
        <v>5.5824999999999996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346" t="s">
        <v>365</v>
      </c>
      <c r="K6" s="347"/>
      <c r="L6" s="354" t="s">
        <v>364</v>
      </c>
      <c r="M6" s="355"/>
      <c r="N6" s="35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0.3215277777777778</v>
      </c>
      <c r="F10" s="58">
        <v>6</v>
      </c>
      <c r="G10" s="63" t="s">
        <v>335</v>
      </c>
      <c r="H10" s="56" t="s">
        <v>363</v>
      </c>
      <c r="I10" s="164" t="s">
        <v>40</v>
      </c>
      <c r="J10" s="61" t="s">
        <v>362</v>
      </c>
      <c r="K10" s="65"/>
      <c r="L10" s="64"/>
      <c r="M10" s="59">
        <v>0.36319444444444443</v>
      </c>
      <c r="N10" s="58">
        <v>6</v>
      </c>
      <c r="O10" s="63" t="s">
        <v>335</v>
      </c>
      <c r="P10" s="163" t="s">
        <v>361</v>
      </c>
      <c r="Q10" s="55" t="s">
        <v>40</v>
      </c>
    </row>
    <row r="11" spans="2:17" ht="45">
      <c r="B11" s="61" t="s">
        <v>360</v>
      </c>
      <c r="C11" s="59">
        <v>0.35069444444444442</v>
      </c>
      <c r="D11" s="58">
        <v>9</v>
      </c>
      <c r="E11" s="59">
        <v>0.35694444444444445</v>
      </c>
      <c r="F11" s="58" t="s">
        <v>332</v>
      </c>
      <c r="G11" s="63" t="s">
        <v>331</v>
      </c>
      <c r="H11" s="56">
        <v>672</v>
      </c>
      <c r="I11" s="49" t="s">
        <v>36</v>
      </c>
      <c r="J11" s="61" t="s">
        <v>333</v>
      </c>
      <c r="K11" s="59">
        <v>0.3923611111111111</v>
      </c>
      <c r="L11" s="60">
        <v>9</v>
      </c>
      <c r="M11" s="59">
        <v>0.39861111111111114</v>
      </c>
      <c r="N11" s="58" t="s">
        <v>332</v>
      </c>
      <c r="O11" s="63" t="s">
        <v>331</v>
      </c>
      <c r="P11" s="56">
        <v>340</v>
      </c>
      <c r="Q11" s="55" t="s">
        <v>36</v>
      </c>
    </row>
    <row r="12" spans="2:17" ht="45">
      <c r="B12" s="61" t="s">
        <v>339</v>
      </c>
      <c r="C12" s="59">
        <v>0.35972222222222222</v>
      </c>
      <c r="D12" s="58" t="s">
        <v>359</v>
      </c>
      <c r="E12" s="59">
        <v>0.375</v>
      </c>
      <c r="F12" s="162" t="s">
        <v>327</v>
      </c>
      <c r="G12" s="63" t="s">
        <v>3</v>
      </c>
      <c r="H12" s="56">
        <v>582</v>
      </c>
      <c r="I12" s="49" t="s">
        <v>35</v>
      </c>
      <c r="J12" s="161" t="s">
        <v>329</v>
      </c>
      <c r="K12" s="59">
        <v>0.40138888888888891</v>
      </c>
      <c r="L12" s="60" t="s">
        <v>358</v>
      </c>
      <c r="M12" s="59">
        <v>0.41666666666666669</v>
      </c>
      <c r="N12" s="58" t="s">
        <v>327</v>
      </c>
      <c r="O12" s="63"/>
      <c r="P12" s="56">
        <v>253</v>
      </c>
      <c r="Q12" s="55" t="s">
        <v>35</v>
      </c>
    </row>
    <row r="13" spans="2:17" ht="45">
      <c r="B13" s="61" t="s">
        <v>325</v>
      </c>
      <c r="C13" s="59">
        <v>0.375</v>
      </c>
      <c r="D13" s="58" t="s">
        <v>3</v>
      </c>
      <c r="E13" s="59"/>
      <c r="F13" s="58"/>
      <c r="G13" s="63"/>
      <c r="H13" s="328" t="s">
        <v>357</v>
      </c>
      <c r="I13" s="49" t="s">
        <v>34</v>
      </c>
      <c r="J13" s="61" t="s">
        <v>325</v>
      </c>
      <c r="K13" s="59">
        <v>0.4236111111111111</v>
      </c>
      <c r="L13" s="60"/>
      <c r="M13" s="59"/>
      <c r="N13" s="58" t="s">
        <v>3</v>
      </c>
      <c r="O13" s="63"/>
      <c r="P13" s="43" t="s">
        <v>356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 t="s">
        <v>355</v>
      </c>
      <c r="I15" s="49" t="s">
        <v>32</v>
      </c>
      <c r="J15" s="80"/>
      <c r="K15" s="154"/>
      <c r="L15" s="153"/>
      <c r="M15" s="79"/>
      <c r="N15" s="152"/>
      <c r="O15" s="82"/>
      <c r="P15" s="76" t="s">
        <v>337</v>
      </c>
      <c r="Q15" s="75" t="s">
        <v>32</v>
      </c>
    </row>
    <row r="16" spans="2:17" ht="24.95" customHeight="1">
      <c r="B16" s="363" t="s">
        <v>354</v>
      </c>
      <c r="C16" s="364"/>
      <c r="D16" s="364"/>
      <c r="E16" s="364"/>
      <c r="F16" s="364"/>
      <c r="G16" s="364"/>
      <c r="H16" s="364"/>
      <c r="I16" s="365"/>
      <c r="J16" s="366" t="s">
        <v>353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357" t="s">
        <v>352</v>
      </c>
      <c r="D20" s="358"/>
      <c r="E20" s="358"/>
      <c r="F20" s="358"/>
      <c r="G20" s="358"/>
      <c r="H20" s="358"/>
      <c r="I20" s="359"/>
      <c r="J20" s="150" t="s">
        <v>66</v>
      </c>
      <c r="K20" s="385" t="s">
        <v>351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t="e" cm="1">
        <f t="array" ref="C22">INDEX(C11:C14,COUNT(C11:C14))+H15</f>
        <v>#VALUE!</v>
      </c>
      <c r="D22" s="143"/>
      <c r="E22" s="143"/>
      <c r="F22" s="143"/>
      <c r="G22" s="143"/>
      <c r="H22" s="143"/>
      <c r="I22" s="143"/>
      <c r="J22" s="33"/>
      <c r="K22" s="142" t="e" cm="1">
        <f t="array" ref="K22">INDEX(K11:K14,COUNT(K11:K14))+P15</f>
        <v>#VALUE!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0.52083333333333337</v>
      </c>
      <c r="D24" s="457" t="s">
        <v>350</v>
      </c>
      <c r="E24" s="458"/>
      <c r="F24" s="458"/>
      <c r="G24" s="458"/>
      <c r="H24" s="458"/>
      <c r="I24" s="459"/>
      <c r="J24" s="451" t="s">
        <v>349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0.60416666666666663</v>
      </c>
      <c r="D25" s="436" t="s">
        <v>348</v>
      </c>
      <c r="E25" s="437"/>
      <c r="F25" s="437"/>
      <c r="G25" s="437"/>
      <c r="H25" s="437"/>
      <c r="I25" s="438"/>
      <c r="J25" s="454" t="s">
        <v>347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346</v>
      </c>
      <c r="C28" s="364"/>
      <c r="D28" s="364"/>
      <c r="E28" s="364"/>
      <c r="F28" s="364"/>
      <c r="G28" s="364"/>
      <c r="H28" s="364"/>
      <c r="I28" s="365"/>
      <c r="J28" s="363" t="s">
        <v>345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122" t="s">
        <v>53</v>
      </c>
      <c r="C32" s="388"/>
      <c r="D32" s="389"/>
      <c r="E32" s="389"/>
      <c r="F32" s="389"/>
      <c r="G32" s="389"/>
      <c r="H32" s="389"/>
      <c r="I32" s="390"/>
      <c r="J32" s="119" t="s">
        <v>51</v>
      </c>
      <c r="K32" s="439" t="s">
        <v>344</v>
      </c>
      <c r="L32" s="440"/>
      <c r="M32" s="440"/>
      <c r="N32" s="440"/>
      <c r="O32" s="440"/>
      <c r="P32" s="440"/>
      <c r="Q32" s="441"/>
    </row>
    <row r="33" spans="2:17" hidden="1">
      <c r="B33" s="30" t="s">
        <v>50</v>
      </c>
      <c r="C33" s="26" t="s">
        <v>12</v>
      </c>
      <c r="D33" s="118" t="e">
        <f>C25 +H41</f>
        <v>#VALUE!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 t="e">
        <f>C25+P41</f>
        <v>#VALUE!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329</v>
      </c>
      <c r="C36" s="65"/>
      <c r="D36" s="97"/>
      <c r="E36" s="87">
        <v>0.67986111111111114</v>
      </c>
      <c r="F36" s="60" t="s">
        <v>3</v>
      </c>
      <c r="G36" s="96" t="s">
        <v>331</v>
      </c>
      <c r="H36" s="56" t="s">
        <v>343</v>
      </c>
      <c r="I36" s="49" t="s">
        <v>40</v>
      </c>
      <c r="J36" s="95" t="s">
        <v>342</v>
      </c>
      <c r="K36" s="94"/>
      <c r="L36" s="64"/>
      <c r="M36" s="87">
        <v>0.61805555555555558</v>
      </c>
      <c r="N36" s="58" t="s">
        <v>341</v>
      </c>
      <c r="O36" s="93" t="s">
        <v>251</v>
      </c>
      <c r="P36" s="92" t="s">
        <v>340</v>
      </c>
      <c r="Q36" s="91" t="s">
        <v>40</v>
      </c>
    </row>
    <row r="37" spans="2:17" ht="45">
      <c r="B37" s="61" t="s">
        <v>333</v>
      </c>
      <c r="C37" s="59">
        <v>0.68402777777777779</v>
      </c>
      <c r="D37" s="231" t="s">
        <v>332</v>
      </c>
      <c r="E37" s="59">
        <v>0.69027777777777777</v>
      </c>
      <c r="F37" s="89">
        <v>5</v>
      </c>
      <c r="G37" s="63" t="s">
        <v>335</v>
      </c>
      <c r="H37" s="56">
        <v>10</v>
      </c>
      <c r="I37" s="49" t="s">
        <v>36</v>
      </c>
      <c r="J37" s="61" t="s">
        <v>339</v>
      </c>
      <c r="K37" s="87"/>
      <c r="L37" s="88"/>
      <c r="M37" s="59">
        <v>0.6381944444444444</v>
      </c>
      <c r="N37" s="58"/>
      <c r="O37" s="63" t="s">
        <v>331</v>
      </c>
      <c r="P37" s="56">
        <v>0</v>
      </c>
      <c r="Q37" s="55" t="s">
        <v>36</v>
      </c>
    </row>
    <row r="38" spans="2:17" ht="45">
      <c r="B38" s="61" t="s">
        <v>29</v>
      </c>
      <c r="C38" s="87">
        <v>0.72013888888888888</v>
      </c>
      <c r="D38" s="58"/>
      <c r="E38" s="59" t="s">
        <v>3</v>
      </c>
      <c r="F38" s="58" t="s">
        <v>3</v>
      </c>
      <c r="G38" s="63"/>
      <c r="H38" s="56">
        <v>610</v>
      </c>
      <c r="I38" s="49" t="s">
        <v>35</v>
      </c>
      <c r="J38" s="327" t="s">
        <v>333</v>
      </c>
      <c r="K38" s="59">
        <v>0.64236111111111116</v>
      </c>
      <c r="L38" s="60"/>
      <c r="M38" s="59">
        <v>0.64861111111111114</v>
      </c>
      <c r="N38" s="58">
        <v>5</v>
      </c>
      <c r="O38" s="63" t="s">
        <v>335</v>
      </c>
      <c r="P38" s="56">
        <v>100</v>
      </c>
      <c r="Q38" s="55" t="s">
        <v>35</v>
      </c>
    </row>
    <row r="39" spans="2:17" ht="45">
      <c r="B39" s="61"/>
      <c r="C39" s="59"/>
      <c r="D39" s="58"/>
      <c r="E39" s="59" t="s">
        <v>3</v>
      </c>
      <c r="F39" s="58" t="s">
        <v>3</v>
      </c>
      <c r="G39" s="63"/>
      <c r="H39" s="43" t="s">
        <v>337</v>
      </c>
      <c r="I39" s="49" t="s">
        <v>34</v>
      </c>
      <c r="J39" s="61" t="s">
        <v>29</v>
      </c>
      <c r="K39" s="59">
        <v>0.67847222222222225</v>
      </c>
      <c r="L39" s="60"/>
      <c r="M39" s="59" t="s">
        <v>3</v>
      </c>
      <c r="N39" s="58" t="s">
        <v>3</v>
      </c>
      <c r="O39" s="63" t="s">
        <v>3</v>
      </c>
      <c r="P39" s="43" t="s">
        <v>338</v>
      </c>
      <c r="Q39" s="55" t="s">
        <v>34</v>
      </c>
    </row>
    <row r="40" spans="2:17" ht="45">
      <c r="B40" s="61"/>
      <c r="C40" s="59"/>
      <c r="D40" s="58"/>
      <c r="E40" s="59" t="s">
        <v>3</v>
      </c>
      <c r="F40" s="58" t="s">
        <v>3</v>
      </c>
      <c r="G40" s="63" t="s">
        <v>3</v>
      </c>
      <c r="H40" s="85">
        <v>0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 t="s">
        <v>337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 t="s">
        <v>336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0.40486111111111112</v>
      </c>
      <c r="F44" s="58">
        <v>5</v>
      </c>
      <c r="G44" s="63" t="s">
        <v>335</v>
      </c>
      <c r="H44" s="474" t="s">
        <v>334</v>
      </c>
      <c r="I44" s="475"/>
      <c r="J44" s="61"/>
      <c r="K44" s="65"/>
      <c r="L44" s="64"/>
      <c r="M44" s="59" t="s">
        <v>3</v>
      </c>
      <c r="N44" s="58" t="s">
        <v>3</v>
      </c>
      <c r="O44" s="57"/>
      <c r="P44" s="476"/>
      <c r="Q44" s="477"/>
    </row>
    <row r="45" spans="2:17" ht="45">
      <c r="B45" s="61" t="s">
        <v>333</v>
      </c>
      <c r="C45" s="59">
        <v>0.43402777777777779</v>
      </c>
      <c r="D45" s="58">
        <v>9</v>
      </c>
      <c r="E45" s="59">
        <v>0.44027777777777777</v>
      </c>
      <c r="F45" s="58" t="s">
        <v>332</v>
      </c>
      <c r="G45" s="63" t="s">
        <v>331</v>
      </c>
      <c r="H45" s="62" t="s">
        <v>330</v>
      </c>
      <c r="I45" s="49"/>
      <c r="J45" s="61"/>
      <c r="K45" s="59"/>
      <c r="L45" s="60"/>
      <c r="M45" s="59" t="s">
        <v>3</v>
      </c>
      <c r="N45" s="58"/>
      <c r="O45" s="57"/>
      <c r="P45" s="56"/>
      <c r="Q45" s="55"/>
    </row>
    <row r="46" spans="2:17" ht="45">
      <c r="B46" s="61" t="s">
        <v>329</v>
      </c>
      <c r="C46" s="59">
        <v>0.44236111111111109</v>
      </c>
      <c r="D46" s="58" t="s">
        <v>328</v>
      </c>
      <c r="E46" s="59">
        <v>0.46527777777777779</v>
      </c>
      <c r="F46" s="58" t="s">
        <v>327</v>
      </c>
      <c r="G46" s="63"/>
      <c r="H46" s="62" t="s">
        <v>326</v>
      </c>
      <c r="I46" s="49"/>
      <c r="J46" s="61" t="s">
        <v>3</v>
      </c>
      <c r="K46" s="59"/>
      <c r="L46" s="60"/>
      <c r="M46" s="59"/>
      <c r="N46" s="58"/>
      <c r="O46" s="57"/>
      <c r="P46" s="56"/>
      <c r="Q46" s="55"/>
    </row>
    <row r="47" spans="2:17" ht="45.75" thickBot="1">
      <c r="B47" s="61" t="s">
        <v>325</v>
      </c>
      <c r="C47" s="59">
        <v>0.47916666666666669</v>
      </c>
      <c r="D47" s="58"/>
      <c r="E47" s="59"/>
      <c r="F47" s="58"/>
      <c r="G47" s="63" t="s">
        <v>3</v>
      </c>
      <c r="H47" s="62" t="s">
        <v>324</v>
      </c>
      <c r="I47" s="49"/>
      <c r="J47" s="61"/>
      <c r="K47" s="59"/>
      <c r="L47" s="60"/>
      <c r="M47" s="59" t="s">
        <v>3</v>
      </c>
      <c r="N47" s="58"/>
      <c r="O47" s="57" t="s">
        <v>3</v>
      </c>
      <c r="P47" s="56"/>
      <c r="Q47" s="55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50"/>
      <c r="I48" s="49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4.95" customHeight="1">
      <c r="B49" s="394" t="s">
        <v>323</v>
      </c>
      <c r="C49" s="395"/>
      <c r="D49" s="395"/>
      <c r="E49" s="395"/>
      <c r="F49" s="395"/>
      <c r="G49" s="395"/>
      <c r="H49" s="395"/>
      <c r="I49" s="396"/>
      <c r="J49" s="465" t="s">
        <v>18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t="e" cm="1">
        <f t="array" ref="D57">INDEX(C11:C14,COUNT(C11:C14))+H15</f>
        <v>#VALUE!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t="e" cm="1">
        <f t="array" ref="L57">INDEX(K11:K14,COUNT(K11:K14))+P15</f>
        <v>#VALUE!</v>
      </c>
    </row>
    <row r="58" spans="2:18">
      <c r="B58" s="30" t="s">
        <v>14</v>
      </c>
      <c r="C58" s="26" t="s">
        <v>12</v>
      </c>
      <c r="D58" s="25" t="e">
        <f>C25+H41</f>
        <v>#VALUE!</v>
      </c>
      <c r="E58" s="29" t="s">
        <v>3</v>
      </c>
      <c r="F58" s="340" t="s">
        <v>11</v>
      </c>
      <c r="G58" s="340"/>
      <c r="H58" s="28" t="e">
        <f>E36-D58</f>
        <v>#VALUE!</v>
      </c>
      <c r="I58" s="27"/>
      <c r="J58" s="26" t="s">
        <v>13</v>
      </c>
      <c r="K58" s="26" t="s">
        <v>12</v>
      </c>
      <c r="L58" s="25" t="e">
        <f>C25+P41</f>
        <v>#VALUE!</v>
      </c>
      <c r="N58" s="340" t="s">
        <v>11</v>
      </c>
      <c r="O58" s="340"/>
      <c r="P58" s="24" t="e">
        <f>K37-L58</f>
        <v>#VALUE!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4">
    <mergeCell ref="J49:Q54"/>
    <mergeCell ref="H44:I44"/>
    <mergeCell ref="P44:Q44"/>
    <mergeCell ref="J16:Q19"/>
    <mergeCell ref="B8:I8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N58:O58"/>
    <mergeCell ref="J28:Q31"/>
    <mergeCell ref="B43:I43"/>
    <mergeCell ref="J43:Q43"/>
    <mergeCell ref="H35:I35"/>
    <mergeCell ref="P35:Q35"/>
    <mergeCell ref="C78:J81"/>
    <mergeCell ref="M65:Q65"/>
    <mergeCell ref="C66:J68"/>
    <mergeCell ref="C70:J72"/>
    <mergeCell ref="C74:J76"/>
    <mergeCell ref="M76:Q76"/>
    <mergeCell ref="M78:Q81"/>
    <mergeCell ref="F58:G58"/>
    <mergeCell ref="K21:M21"/>
    <mergeCell ref="J4:K5"/>
    <mergeCell ref="J6:K6"/>
    <mergeCell ref="L4:N5"/>
    <mergeCell ref="L6:N6"/>
    <mergeCell ref="C20:I20"/>
    <mergeCell ref="J8:Q8"/>
    <mergeCell ref="B16:I19"/>
    <mergeCell ref="H9:I9"/>
    <mergeCell ref="P9:Q9"/>
    <mergeCell ref="O4:Q6"/>
    <mergeCell ref="K20:Q20"/>
    <mergeCell ref="C32:I32"/>
    <mergeCell ref="B27:I27"/>
    <mergeCell ref="B49:I54"/>
  </mergeCells>
  <hyperlinks>
    <hyperlink ref="J6" r:id="rId1" xr:uid="{34EB7E25-0D60-AC4A-86ED-F73AFE272471}"/>
    <hyperlink ref="C20" r:id="rId2" display="https://map.schweizmobil.ch/?lang=de&amp;photos=yes&amp;logo=yes&amp;detours=yes&amp;season=summer&amp;bgLayer=pk&amp;resolution=1.93&amp;E=2719081&amp;N=1220980&amp;trackId=1078629305" xr:uid="{5DD2DC85-3D25-3A40-A1F6-B22220B78207}"/>
    <hyperlink ref="C20:I20" r:id="rId3" display="2025 Morgenholz VM A" xr:uid="{207E8700-79F3-B746-9034-2B47D35FA843}"/>
    <hyperlink ref="K20" r:id="rId4" display="https://map.schweizmobil.ch/?lang=de&amp;photos=yes&amp;logo=yes&amp;detours=yes&amp;season=summer&amp;bgLayer=pk&amp;resolution=1.29&amp;E=2719225&amp;N=1220799&amp;trackId=350644402" xr:uid="{DFBC28F2-F0F1-204C-AE54-609A0F759259}"/>
    <hyperlink ref="K20:Q20" r:id="rId5" display="2025 Morgenholz VM B" xr:uid="{E320B8E2-1399-E34D-BC56-65957F5A74C9}"/>
    <hyperlink ref="K32" r:id="rId6" display="https://map.schweizmobil.ch/?lang=de&amp;photos=yes&amp;logo=yes&amp;detours=yes&amp;season=summer&amp;bgLayer=pk&amp;resolution=1&amp;E=2719520&amp;N=1220548&amp;trackId=1623313637" xr:uid="{79FAE75B-4747-FF48-82D0-B8B0F17F5635}"/>
    <hyperlink ref="K32:Q32" r:id="rId7" display="2025 Bodenberg NM B" xr:uid="{F75C4B3F-FDF1-F94F-BF17-50BF7F989839}"/>
  </hyperlinks>
  <pageMargins left="0.70866141732283472" right="0.70866141732283472" top="0.78740157480314965" bottom="0.78740157480314965" header="0.31496062992125984" footer="0.31496062992125984"/>
  <pageSetup paperSize="9" scale="23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AEC0-B27C-494B-9A47-CFE0D01EFD2C}">
  <sheetPr>
    <tabColor rgb="FFFF0000"/>
    <pageSetUpPr fitToPage="1"/>
  </sheetPr>
  <dimension ref="B1:R86"/>
  <sheetViews>
    <sheetView tabSelected="1" topLeftCell="B1" zoomScale="25" zoomScaleNormal="25" zoomScaleSheetLayoutView="59" zoomScalePageLayoutView="73" workbookViewId="0">
      <selection activeCell="AA20" sqref="AA20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45853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501</v>
      </c>
      <c r="C4" s="443"/>
      <c r="D4" s="443"/>
      <c r="E4" s="443"/>
      <c r="F4" s="443"/>
      <c r="G4" s="443"/>
      <c r="H4" s="443"/>
      <c r="I4" s="444"/>
      <c r="J4" s="342" t="s">
        <v>322</v>
      </c>
      <c r="K4" s="343"/>
      <c r="L4" s="348" t="s">
        <v>321</v>
      </c>
      <c r="M4" s="349"/>
      <c r="N4" s="350"/>
      <c r="O4" s="376">
        <v>1.7324999999999999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320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80</v>
      </c>
      <c r="C8" s="361"/>
      <c r="D8" s="361"/>
      <c r="E8" s="361"/>
      <c r="F8" s="361"/>
      <c r="G8" s="361"/>
      <c r="H8" s="361"/>
      <c r="I8" s="362"/>
      <c r="J8" s="360" t="s">
        <v>319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/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326"/>
      <c r="D10" s="165"/>
      <c r="E10" s="59">
        <v>0.34444444444444444</v>
      </c>
      <c r="F10" s="58" t="s">
        <v>21</v>
      </c>
      <c r="G10" s="63" t="s">
        <v>297</v>
      </c>
      <c r="H10" s="56">
        <v>10.199999999999999</v>
      </c>
      <c r="I10" s="164" t="s">
        <v>40</v>
      </c>
      <c r="J10" s="61" t="s">
        <v>29</v>
      </c>
      <c r="K10" s="65"/>
      <c r="L10" s="64"/>
      <c r="M10" s="59">
        <v>0.35694444444444445</v>
      </c>
      <c r="N10" s="58" t="s">
        <v>21</v>
      </c>
      <c r="O10" s="63" t="s">
        <v>293</v>
      </c>
      <c r="P10" s="163">
        <v>6</v>
      </c>
      <c r="Q10" s="55" t="s">
        <v>40</v>
      </c>
    </row>
    <row r="11" spans="2:17" ht="45">
      <c r="B11" s="61" t="s">
        <v>289</v>
      </c>
      <c r="C11" s="59" t="s">
        <v>3</v>
      </c>
      <c r="D11" s="58"/>
      <c r="E11" s="59">
        <v>0.34652777777777777</v>
      </c>
      <c r="F11" s="58">
        <v>3</v>
      </c>
      <c r="G11" s="63" t="s">
        <v>297</v>
      </c>
      <c r="H11" s="56">
        <v>392</v>
      </c>
      <c r="I11" s="49" t="s">
        <v>36</v>
      </c>
      <c r="J11" s="61" t="s">
        <v>318</v>
      </c>
      <c r="K11" s="59"/>
      <c r="L11" s="60"/>
      <c r="M11" s="59">
        <v>0.35902777777777778</v>
      </c>
      <c r="N11" s="58">
        <v>3</v>
      </c>
      <c r="O11" s="63" t="s">
        <v>293</v>
      </c>
      <c r="P11" s="56">
        <v>242</v>
      </c>
      <c r="Q11" s="55" t="s">
        <v>36</v>
      </c>
    </row>
    <row r="12" spans="2:17" ht="45">
      <c r="B12" s="61" t="s">
        <v>317</v>
      </c>
      <c r="C12" s="59">
        <v>0.35972222222222222</v>
      </c>
      <c r="D12" s="58">
        <v>7</v>
      </c>
      <c r="E12" s="59">
        <v>0.36319444444444443</v>
      </c>
      <c r="F12" s="162">
        <v>2</v>
      </c>
      <c r="G12" s="63" t="s">
        <v>299</v>
      </c>
      <c r="H12" s="56">
        <v>176</v>
      </c>
      <c r="I12" s="49" t="s">
        <v>35</v>
      </c>
      <c r="J12" s="161" t="s">
        <v>316</v>
      </c>
      <c r="K12" s="59">
        <v>0.37777777777777777</v>
      </c>
      <c r="L12" s="60">
        <v>2</v>
      </c>
      <c r="M12" s="59">
        <v>0.37986111111111109</v>
      </c>
      <c r="N12" s="58"/>
      <c r="O12" s="63" t="s">
        <v>315</v>
      </c>
      <c r="P12" s="56">
        <v>148</v>
      </c>
      <c r="Q12" s="55" t="s">
        <v>35</v>
      </c>
    </row>
    <row r="13" spans="2:17" ht="45">
      <c r="B13" s="160" t="s">
        <v>314</v>
      </c>
      <c r="C13" s="59">
        <v>0.37638888888888888</v>
      </c>
      <c r="D13" s="58" t="s">
        <v>3</v>
      </c>
      <c r="E13" s="59"/>
      <c r="F13" s="58"/>
      <c r="G13" s="63"/>
      <c r="H13" s="43">
        <v>0.11736111111111111</v>
      </c>
      <c r="I13" s="49" t="s">
        <v>34</v>
      </c>
      <c r="J13" s="61" t="s">
        <v>313</v>
      </c>
      <c r="K13" s="59">
        <v>0.38958333333333334</v>
      </c>
      <c r="L13" s="60"/>
      <c r="M13" s="59"/>
      <c r="N13" s="58" t="s">
        <v>3</v>
      </c>
      <c r="O13" s="63"/>
      <c r="P13" s="43">
        <v>6.9444444444444448E-2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312"/>
      <c r="K14" s="310"/>
      <c r="L14" s="311"/>
      <c r="M14" s="310"/>
      <c r="N14" s="309"/>
      <c r="O14" s="57"/>
      <c r="P14" s="85">
        <v>0.2</v>
      </c>
      <c r="Q14" s="55" t="s">
        <v>33</v>
      </c>
    </row>
    <row r="15" spans="2:17" ht="45" thickBot="1">
      <c r="B15" s="159"/>
      <c r="C15" s="158"/>
      <c r="D15" s="156"/>
      <c r="E15" s="157"/>
      <c r="F15" s="156"/>
      <c r="G15" s="155"/>
      <c r="H15" s="43">
        <f>H13*(100%+H14)</f>
        <v>0.11736111111111111</v>
      </c>
      <c r="I15" s="49" t="s">
        <v>32</v>
      </c>
      <c r="J15" s="319"/>
      <c r="K15" s="325"/>
      <c r="L15" s="324"/>
      <c r="M15" s="318"/>
      <c r="N15" s="323"/>
      <c r="O15" s="322"/>
      <c r="P15" s="76">
        <f>P13*(100%+P14)</f>
        <v>8.3333333333333329E-2</v>
      </c>
      <c r="Q15" s="75" t="s">
        <v>32</v>
      </c>
    </row>
    <row r="16" spans="2:17" ht="24.95" customHeight="1">
      <c r="B16" s="363" t="s">
        <v>312</v>
      </c>
      <c r="C16" s="364"/>
      <c r="D16" s="364"/>
      <c r="E16" s="364"/>
      <c r="F16" s="364"/>
      <c r="G16" s="364"/>
      <c r="H16" s="364"/>
      <c r="I16" s="365"/>
      <c r="J16" s="366" t="s">
        <v>311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>
      <c r="B20" s="147"/>
      <c r="C20" s="117"/>
      <c r="D20" s="146"/>
      <c r="E20" s="117"/>
      <c r="F20" s="117"/>
      <c r="G20" s="117"/>
      <c r="H20" s="117"/>
      <c r="I20" s="117"/>
      <c r="J20" s="145"/>
      <c r="K20" s="489" t="s">
        <v>310</v>
      </c>
      <c r="L20" s="489"/>
      <c r="M20" s="489"/>
      <c r="N20" s="321"/>
      <c r="O20" s="321"/>
      <c r="P20" s="321"/>
      <c r="Q20" s="320"/>
    </row>
    <row r="21" spans="2:17" hidden="1">
      <c r="B21" s="144" t="s">
        <v>64</v>
      </c>
      <c r="C21" s="31" cm="1">
        <f t="array" ref="C21">INDEX(C11:C14,COUNT(C11:C14))+H15</f>
        <v>0.4770833333333333</v>
      </c>
      <c r="D21" s="143"/>
      <c r="E21" s="143"/>
      <c r="F21" s="143"/>
      <c r="G21" s="143"/>
      <c r="H21" s="143"/>
      <c r="I21" s="143"/>
      <c r="J21" s="33"/>
      <c r="K21" s="142" cm="1">
        <f t="array" ref="K21">INDEX(K11:K14,COUNT(K11:K14))+P15</f>
        <v>0.46111111111111108</v>
      </c>
      <c r="M21" s="41"/>
      <c r="N21" s="40"/>
      <c r="O21" s="40"/>
      <c r="P21" s="40"/>
      <c r="Q21" s="141"/>
    </row>
    <row r="22" spans="2:17" ht="38.25" thickBot="1">
      <c r="B22" s="140"/>
      <c r="C22" s="138"/>
      <c r="D22" s="139"/>
      <c r="E22" s="138"/>
      <c r="F22" s="138"/>
      <c r="G22" s="138"/>
      <c r="H22" s="138" t="s">
        <v>63</v>
      </c>
      <c r="I22" s="138"/>
      <c r="J22" s="137"/>
      <c r="K22" s="135"/>
      <c r="L22" s="136"/>
      <c r="M22" s="135"/>
      <c r="N22" s="135"/>
      <c r="O22" s="135"/>
      <c r="P22" s="135"/>
      <c r="Q22" s="134"/>
    </row>
    <row r="23" spans="2:17" ht="44.25">
      <c r="B23" s="133" t="s">
        <v>62</v>
      </c>
      <c r="C23" s="132">
        <v>0.51041666666666663</v>
      </c>
      <c r="D23" s="457" t="s">
        <v>309</v>
      </c>
      <c r="E23" s="458"/>
      <c r="F23" s="458"/>
      <c r="G23" s="458"/>
      <c r="H23" s="458"/>
      <c r="I23" s="459"/>
      <c r="J23" s="451" t="s">
        <v>308</v>
      </c>
      <c r="K23" s="452"/>
      <c r="L23" s="452"/>
      <c r="M23" s="452"/>
      <c r="N23" s="452"/>
      <c r="O23" s="452"/>
      <c r="P23" s="452"/>
      <c r="Q23" s="453"/>
    </row>
    <row r="24" spans="2:17" ht="45" thickBot="1">
      <c r="B24" s="131" t="s">
        <v>59</v>
      </c>
      <c r="C24" s="130">
        <v>0</v>
      </c>
      <c r="D24" s="436" t="s">
        <v>307</v>
      </c>
      <c r="E24" s="437"/>
      <c r="F24" s="437"/>
      <c r="G24" s="437"/>
      <c r="H24" s="437"/>
      <c r="I24" s="438"/>
      <c r="J24" s="454" t="s">
        <v>306</v>
      </c>
      <c r="K24" s="455"/>
      <c r="L24" s="455"/>
      <c r="M24" s="455"/>
      <c r="N24" s="455"/>
      <c r="O24" s="455"/>
      <c r="P24" s="455"/>
      <c r="Q24" s="456"/>
    </row>
    <row r="25" spans="2:17" ht="38.25" thickBot="1">
      <c r="B25" s="129"/>
      <c r="C25" s="128"/>
      <c r="D25" s="124"/>
      <c r="E25" s="127"/>
      <c r="F25" s="127"/>
      <c r="G25" s="127"/>
      <c r="H25" s="127"/>
      <c r="I25" s="127"/>
      <c r="J25" s="124"/>
      <c r="K25" s="124"/>
      <c r="L25" s="126"/>
      <c r="M25" s="125"/>
      <c r="N25" s="124"/>
      <c r="O25" s="124"/>
      <c r="P25" s="124"/>
      <c r="Q25" s="123"/>
    </row>
    <row r="26" spans="2:17" ht="60" customHeight="1" thickBot="1">
      <c r="B26" s="391" t="s">
        <v>57</v>
      </c>
      <c r="C26" s="392"/>
      <c r="D26" s="392"/>
      <c r="E26" s="392"/>
      <c r="F26" s="392"/>
      <c r="G26" s="392"/>
      <c r="H26" s="392"/>
      <c r="I26" s="393"/>
      <c r="J26" s="391" t="s">
        <v>56</v>
      </c>
      <c r="K26" s="392"/>
      <c r="L26" s="392"/>
      <c r="M26" s="392"/>
      <c r="N26" s="392"/>
      <c r="O26" s="392"/>
      <c r="P26" s="392"/>
      <c r="Q26" s="393"/>
    </row>
    <row r="27" spans="2:17" ht="24.95" customHeight="1">
      <c r="B27" s="363" t="s">
        <v>305</v>
      </c>
      <c r="C27" s="364"/>
      <c r="D27" s="364"/>
      <c r="E27" s="364"/>
      <c r="F27" s="364"/>
      <c r="G27" s="364"/>
      <c r="H27" s="364"/>
      <c r="I27" s="365"/>
      <c r="J27" s="363" t="s">
        <v>304</v>
      </c>
      <c r="K27" s="364"/>
      <c r="L27" s="364"/>
      <c r="M27" s="364"/>
      <c r="N27" s="364"/>
      <c r="O27" s="364"/>
      <c r="P27" s="364"/>
      <c r="Q27" s="365"/>
    </row>
    <row r="28" spans="2:17" ht="24.95" customHeight="1">
      <c r="B28" s="366"/>
      <c r="C28" s="367"/>
      <c r="D28" s="367"/>
      <c r="E28" s="367"/>
      <c r="F28" s="367"/>
      <c r="G28" s="367"/>
      <c r="H28" s="367"/>
      <c r="I28" s="368"/>
      <c r="J28" s="366"/>
      <c r="K28" s="367"/>
      <c r="L28" s="367"/>
      <c r="M28" s="367"/>
      <c r="N28" s="367"/>
      <c r="O28" s="367"/>
      <c r="P28" s="367"/>
      <c r="Q28" s="368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 thickBot="1">
      <c r="B30" s="369"/>
      <c r="C30" s="370"/>
      <c r="D30" s="370"/>
      <c r="E30" s="370"/>
      <c r="F30" s="370"/>
      <c r="G30" s="370"/>
      <c r="H30" s="370"/>
      <c r="I30" s="371"/>
      <c r="J30" s="369"/>
      <c r="K30" s="370"/>
      <c r="L30" s="370"/>
      <c r="M30" s="370"/>
      <c r="N30" s="370"/>
      <c r="O30" s="370"/>
      <c r="P30" s="370"/>
      <c r="Q30" s="371"/>
    </row>
    <row r="31" spans="2:17" ht="39.950000000000003" customHeight="1" thickBot="1">
      <c r="B31" s="122" t="s">
        <v>53</v>
      </c>
      <c r="C31" s="478" t="s">
        <v>303</v>
      </c>
      <c r="D31" s="479"/>
      <c r="E31" s="479"/>
      <c r="F31" s="479"/>
      <c r="G31" s="479"/>
      <c r="H31" s="479"/>
      <c r="I31" s="480"/>
      <c r="J31" s="119" t="s">
        <v>51</v>
      </c>
      <c r="K31" s="439" t="s">
        <v>302</v>
      </c>
      <c r="L31" s="440"/>
      <c r="M31" s="440"/>
      <c r="N31" s="440"/>
      <c r="O31" s="440"/>
      <c r="P31" s="440"/>
      <c r="Q31" s="441"/>
    </row>
    <row r="32" spans="2:17" hidden="1">
      <c r="B32" s="30" t="s">
        <v>50</v>
      </c>
      <c r="C32" s="26" t="s">
        <v>12</v>
      </c>
      <c r="D32" s="118">
        <f>C24 +H40</f>
        <v>6.9444444444444448E-2</v>
      </c>
      <c r="E32" s="29"/>
      <c r="F32" s="117"/>
      <c r="G32" s="117"/>
      <c r="H32" s="37"/>
      <c r="I32" s="116"/>
      <c r="J32" s="26" t="s">
        <v>49</v>
      </c>
      <c r="K32" s="26" t="s">
        <v>12</v>
      </c>
      <c r="L32" s="115">
        <f>C24+P40</f>
        <v>3.3333333333333333E-2</v>
      </c>
      <c r="N32" s="38"/>
      <c r="O32" s="38"/>
      <c r="P32" s="37"/>
      <c r="Q32" s="114"/>
    </row>
    <row r="33" spans="2:18" ht="38.25" thickBot="1">
      <c r="B33" s="74"/>
      <c r="C33" s="113"/>
      <c r="D33" s="69"/>
      <c r="E33" s="70"/>
      <c r="F33" s="112"/>
      <c r="G33" s="112"/>
      <c r="I33" s="111"/>
      <c r="J33" s="72"/>
      <c r="K33" s="68"/>
      <c r="L33" s="110"/>
      <c r="M33" s="109"/>
      <c r="N33" s="6"/>
      <c r="O33" s="6"/>
      <c r="Q33" s="108"/>
    </row>
    <row r="34" spans="2:18" ht="38.25" thickBot="1">
      <c r="B34" s="107" t="s">
        <v>48</v>
      </c>
      <c r="C34" s="105" t="s">
        <v>46</v>
      </c>
      <c r="D34" s="106" t="s">
        <v>45</v>
      </c>
      <c r="E34" s="105" t="s">
        <v>35</v>
      </c>
      <c r="F34" s="105" t="s">
        <v>45</v>
      </c>
      <c r="G34" s="105" t="s">
        <v>44</v>
      </c>
      <c r="H34" s="463" t="s">
        <v>43</v>
      </c>
      <c r="I34" s="464"/>
      <c r="J34" s="104" t="s">
        <v>47</v>
      </c>
      <c r="K34" s="103" t="s">
        <v>46</v>
      </c>
      <c r="L34" s="102" t="s">
        <v>45</v>
      </c>
      <c r="M34" s="101" t="s">
        <v>35</v>
      </c>
      <c r="N34" s="100" t="s">
        <v>45</v>
      </c>
      <c r="O34" s="99" t="s">
        <v>44</v>
      </c>
      <c r="P34" s="463" t="s">
        <v>43</v>
      </c>
      <c r="Q34" s="464"/>
    </row>
    <row r="35" spans="2:18" ht="45">
      <c r="B35" s="98" t="s">
        <v>301</v>
      </c>
      <c r="C35" s="65"/>
      <c r="D35" s="97"/>
      <c r="E35" s="87">
        <v>0.68402777777777779</v>
      </c>
      <c r="F35" s="60">
        <v>2</v>
      </c>
      <c r="G35" s="96" t="s">
        <v>293</v>
      </c>
      <c r="H35" s="56">
        <v>6.7</v>
      </c>
      <c r="I35" s="49" t="s">
        <v>40</v>
      </c>
      <c r="J35" s="95" t="s">
        <v>300</v>
      </c>
      <c r="K35" s="94"/>
      <c r="L35" s="64"/>
      <c r="M35" s="87">
        <v>0.65694444444444444</v>
      </c>
      <c r="N35" s="58">
        <v>2</v>
      </c>
      <c r="O35" s="93" t="s">
        <v>299</v>
      </c>
      <c r="P35" s="92">
        <v>2.6</v>
      </c>
      <c r="Q35" s="91" t="s">
        <v>40</v>
      </c>
    </row>
    <row r="36" spans="2:18" ht="45">
      <c r="B36" s="61" t="s">
        <v>289</v>
      </c>
      <c r="C36" s="59">
        <v>0.70277777777777772</v>
      </c>
      <c r="D36" s="90">
        <v>1</v>
      </c>
      <c r="E36" s="59"/>
      <c r="F36" s="89"/>
      <c r="G36" s="63" t="s">
        <v>3</v>
      </c>
      <c r="H36" s="56">
        <v>104</v>
      </c>
      <c r="I36" s="49" t="s">
        <v>36</v>
      </c>
      <c r="J36" s="61" t="s">
        <v>298</v>
      </c>
      <c r="K36" s="87">
        <v>0.67847222222222225</v>
      </c>
      <c r="L36" s="88">
        <v>2</v>
      </c>
      <c r="M36" s="59">
        <v>0.68194444444444446</v>
      </c>
      <c r="N36" s="58">
        <v>7</v>
      </c>
      <c r="O36" s="63" t="s">
        <v>297</v>
      </c>
      <c r="P36" s="56">
        <v>36</v>
      </c>
      <c r="Q36" s="55" t="s">
        <v>36</v>
      </c>
    </row>
    <row r="37" spans="2:18" ht="45">
      <c r="B37" s="61" t="s">
        <v>296</v>
      </c>
      <c r="C37" s="87">
        <v>0.70486111111111116</v>
      </c>
      <c r="D37" s="58" t="s">
        <v>28</v>
      </c>
      <c r="E37" s="59" t="s">
        <v>3</v>
      </c>
      <c r="F37" s="58" t="s">
        <v>3</v>
      </c>
      <c r="G37" s="63"/>
      <c r="H37" s="56">
        <v>301</v>
      </c>
      <c r="I37" s="49" t="s">
        <v>35</v>
      </c>
      <c r="J37" s="61" t="s">
        <v>289</v>
      </c>
      <c r="K37" s="59">
        <v>0.69236111111111109</v>
      </c>
      <c r="L37" s="60">
        <v>1</v>
      </c>
      <c r="M37" s="59"/>
      <c r="N37" s="58"/>
      <c r="O37" s="63"/>
      <c r="P37" s="56">
        <v>177</v>
      </c>
      <c r="Q37" s="55" t="s">
        <v>35</v>
      </c>
    </row>
    <row r="38" spans="2:18" ht="45">
      <c r="B38" s="61"/>
      <c r="C38" s="59"/>
      <c r="D38" s="58"/>
      <c r="E38" s="59" t="s">
        <v>3</v>
      </c>
      <c r="F38" s="58" t="s">
        <v>3</v>
      </c>
      <c r="G38" s="63"/>
      <c r="H38" s="43">
        <v>6.9444444444444448E-2</v>
      </c>
      <c r="I38" s="49" t="s">
        <v>34</v>
      </c>
      <c r="J38" s="61" t="s">
        <v>29</v>
      </c>
      <c r="K38" s="59">
        <v>0.69444444444444442</v>
      </c>
      <c r="L38" s="60" t="s">
        <v>21</v>
      </c>
      <c r="M38" s="59" t="s">
        <v>3</v>
      </c>
      <c r="N38" s="58" t="s">
        <v>3</v>
      </c>
      <c r="O38" s="63" t="s">
        <v>3</v>
      </c>
      <c r="P38" s="43">
        <v>2.7777777777777776E-2</v>
      </c>
      <c r="Q38" s="55" t="s">
        <v>34</v>
      </c>
    </row>
    <row r="39" spans="2:18" ht="45">
      <c r="B39" s="61"/>
      <c r="C39" s="59"/>
      <c r="D39" s="58"/>
      <c r="E39" s="59" t="s">
        <v>3</v>
      </c>
      <c r="F39" s="58" t="s">
        <v>3</v>
      </c>
      <c r="G39" s="63" t="s">
        <v>3</v>
      </c>
      <c r="H39" s="85">
        <v>0</v>
      </c>
      <c r="I39" s="86" t="s">
        <v>33</v>
      </c>
      <c r="J39" s="61"/>
      <c r="K39" s="59"/>
      <c r="L39" s="60"/>
      <c r="M39" s="59"/>
      <c r="N39" s="58"/>
      <c r="O39" s="63"/>
      <c r="P39" s="85">
        <v>0.2</v>
      </c>
      <c r="Q39" s="84" t="s">
        <v>33</v>
      </c>
    </row>
    <row r="40" spans="2:18" ht="45.75" thickBot="1">
      <c r="B40" s="83"/>
      <c r="C40" s="79"/>
      <c r="D40" s="78"/>
      <c r="E40" s="59" t="s">
        <v>3</v>
      </c>
      <c r="F40" s="78"/>
      <c r="G40" s="82"/>
      <c r="H40" s="76">
        <f>H38*(100%+H39)</f>
        <v>6.9444444444444448E-2</v>
      </c>
      <c r="I40" s="81" t="s">
        <v>32</v>
      </c>
      <c r="J40" s="319"/>
      <c r="K40" s="318" t="s">
        <v>3</v>
      </c>
      <c r="L40" s="317"/>
      <c r="M40" s="318"/>
      <c r="N40" s="317"/>
      <c r="O40" s="316"/>
      <c r="P40" s="76">
        <f>P38*(100%+P39)</f>
        <v>3.3333333333333333E-2</v>
      </c>
      <c r="Q40" s="75" t="s">
        <v>32</v>
      </c>
    </row>
    <row r="41" spans="2:18" ht="38.25" thickBot="1">
      <c r="B41" s="74"/>
      <c r="C41" s="70"/>
      <c r="D41" s="69"/>
      <c r="E41" s="70"/>
      <c r="F41" s="73"/>
      <c r="G41" s="69"/>
      <c r="H41" s="68"/>
      <c r="I41" s="72"/>
      <c r="J41" s="71"/>
      <c r="K41" s="70"/>
      <c r="L41" s="69"/>
      <c r="M41" s="70"/>
      <c r="N41" s="69"/>
      <c r="O41" s="69"/>
      <c r="P41" s="68"/>
      <c r="Q41" s="67"/>
    </row>
    <row r="42" spans="2:18" ht="60" customHeight="1">
      <c r="B42" s="460" t="s">
        <v>31</v>
      </c>
      <c r="C42" s="461"/>
      <c r="D42" s="461"/>
      <c r="E42" s="461"/>
      <c r="F42" s="461"/>
      <c r="G42" s="461"/>
      <c r="H42" s="461"/>
      <c r="I42" s="461"/>
      <c r="J42" s="481" t="s">
        <v>30</v>
      </c>
      <c r="K42" s="482"/>
      <c r="L42" s="482"/>
      <c r="M42" s="482"/>
      <c r="N42" s="482"/>
      <c r="O42" s="482"/>
      <c r="P42" s="482"/>
      <c r="Q42" s="483"/>
    </row>
    <row r="43" spans="2:18" ht="45">
      <c r="B43" s="315" t="s">
        <v>29</v>
      </c>
      <c r="C43" s="313"/>
      <c r="D43" s="314" t="s">
        <v>3</v>
      </c>
      <c r="E43" s="310">
        <v>0.46111111111111114</v>
      </c>
      <c r="F43" s="309" t="s">
        <v>21</v>
      </c>
      <c r="G43" s="57" t="s">
        <v>293</v>
      </c>
      <c r="H43" s="474"/>
      <c r="I43" s="475"/>
      <c r="J43" s="61" t="s">
        <v>295</v>
      </c>
      <c r="K43" s="65"/>
      <c r="L43" s="64"/>
      <c r="M43" s="59">
        <v>0.58888888888888891</v>
      </c>
      <c r="N43" s="58" t="s">
        <v>3</v>
      </c>
      <c r="O43" s="63" t="s">
        <v>291</v>
      </c>
      <c r="P43" s="476"/>
      <c r="Q43" s="477"/>
    </row>
    <row r="44" spans="2:18" ht="45">
      <c r="B44" s="312" t="s">
        <v>289</v>
      </c>
      <c r="C44" s="310" t="s">
        <v>3</v>
      </c>
      <c r="D44" s="309"/>
      <c r="E44" s="310">
        <v>0.46319444444444446</v>
      </c>
      <c r="F44" s="309">
        <v>3</v>
      </c>
      <c r="G44" s="57" t="s">
        <v>293</v>
      </c>
      <c r="H44" s="62"/>
      <c r="I44" s="49"/>
      <c r="J44" s="61" t="s">
        <v>294</v>
      </c>
      <c r="K44" s="59">
        <v>0.59722222222222221</v>
      </c>
      <c r="L44" s="60"/>
      <c r="M44" s="59">
        <v>0.60069444444444442</v>
      </c>
      <c r="N44" s="58">
        <v>2</v>
      </c>
      <c r="O44" s="63" t="s">
        <v>293</v>
      </c>
      <c r="P44" s="56"/>
      <c r="Q44" s="55"/>
    </row>
    <row r="45" spans="2:18" ht="45">
      <c r="B45" s="312" t="s">
        <v>292</v>
      </c>
      <c r="C45" s="310">
        <v>0.48194444444444445</v>
      </c>
      <c r="D45" s="309">
        <v>2</v>
      </c>
      <c r="E45" s="310">
        <v>0.48472222222222222</v>
      </c>
      <c r="F45" s="309" t="s">
        <v>3</v>
      </c>
      <c r="G45" s="57" t="s">
        <v>291</v>
      </c>
      <c r="H45" s="62"/>
      <c r="I45" s="49"/>
      <c r="J45" s="61"/>
      <c r="K45" s="59"/>
      <c r="L45" s="60"/>
      <c r="M45" s="59"/>
      <c r="N45" s="58"/>
      <c r="O45" s="63"/>
      <c r="P45" s="56"/>
      <c r="Q45" s="55"/>
    </row>
    <row r="46" spans="2:18" ht="45.75" thickBot="1">
      <c r="B46" s="312" t="s">
        <v>290</v>
      </c>
      <c r="C46" s="310">
        <v>0.49166666666666664</v>
      </c>
      <c r="D46" s="309"/>
      <c r="E46" s="310"/>
      <c r="F46" s="309"/>
      <c r="G46" s="57" t="s">
        <v>3</v>
      </c>
      <c r="H46" s="62"/>
      <c r="I46" s="49"/>
      <c r="J46" s="61" t="s">
        <v>289</v>
      </c>
      <c r="K46" s="59">
        <v>0.64652777777777781</v>
      </c>
      <c r="L46" s="60"/>
      <c r="M46" s="59" t="s">
        <v>3</v>
      </c>
      <c r="N46" s="58"/>
      <c r="O46" s="63" t="s">
        <v>3</v>
      </c>
      <c r="P46" s="56"/>
      <c r="Q46" s="55"/>
    </row>
    <row r="47" spans="2:18" ht="45.75" thickBot="1">
      <c r="B47" s="238"/>
      <c r="C47" s="236" t="s">
        <v>3</v>
      </c>
      <c r="D47" s="235"/>
      <c r="E47" s="236"/>
      <c r="F47" s="235" t="s">
        <v>3</v>
      </c>
      <c r="G47" s="234"/>
      <c r="H47" s="50"/>
      <c r="I47" s="49"/>
      <c r="J47" s="48" t="s">
        <v>29</v>
      </c>
      <c r="K47" s="46">
        <v>0.62152777777777779</v>
      </c>
      <c r="L47" s="47" t="s">
        <v>28</v>
      </c>
      <c r="M47" s="46" t="s">
        <v>3</v>
      </c>
      <c r="N47" s="45"/>
      <c r="O47" s="224"/>
      <c r="P47" s="43"/>
      <c r="Q47" s="308" t="s">
        <v>20</v>
      </c>
    </row>
    <row r="48" spans="2:18" ht="24.95" customHeight="1">
      <c r="B48" s="394" t="s">
        <v>288</v>
      </c>
      <c r="C48" s="395"/>
      <c r="D48" s="395"/>
      <c r="E48" s="395"/>
      <c r="F48" s="395"/>
      <c r="G48" s="395"/>
      <c r="H48" s="395"/>
      <c r="I48" s="396"/>
      <c r="J48" s="465" t="s">
        <v>18</v>
      </c>
      <c r="K48" s="466"/>
      <c r="L48" s="466"/>
      <c r="M48" s="466"/>
      <c r="N48" s="466"/>
      <c r="O48" s="466"/>
      <c r="P48" s="466"/>
      <c r="Q48" s="467"/>
      <c r="R48" s="1" t="s">
        <v>3</v>
      </c>
    </row>
    <row r="49" spans="2:17" ht="24.95" customHeight="1">
      <c r="B49" s="397"/>
      <c r="C49" s="398"/>
      <c r="D49" s="398"/>
      <c r="E49" s="398"/>
      <c r="F49" s="398"/>
      <c r="G49" s="398"/>
      <c r="H49" s="398"/>
      <c r="I49" s="399"/>
      <c r="J49" s="468"/>
      <c r="K49" s="469"/>
      <c r="L49" s="469"/>
      <c r="M49" s="469"/>
      <c r="N49" s="469"/>
      <c r="O49" s="469"/>
      <c r="P49" s="469"/>
      <c r="Q49" s="470"/>
    </row>
    <row r="50" spans="2:17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7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7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7" ht="20.100000000000001" customHeight="1" thickBot="1">
      <c r="B53" s="400"/>
      <c r="C53" s="401"/>
      <c r="D53" s="401"/>
      <c r="E53" s="401"/>
      <c r="F53" s="401"/>
      <c r="G53" s="401"/>
      <c r="H53" s="401"/>
      <c r="I53" s="402"/>
      <c r="J53" s="471"/>
      <c r="K53" s="472"/>
      <c r="L53" s="472"/>
      <c r="M53" s="472"/>
      <c r="N53" s="472"/>
      <c r="O53" s="472"/>
      <c r="P53" s="472"/>
      <c r="Q53" s="473"/>
    </row>
    <row r="54" spans="2:17">
      <c r="M54" s="41"/>
      <c r="N54" s="40"/>
      <c r="O54" s="40"/>
      <c r="P54" s="40"/>
      <c r="Q54" s="40"/>
    </row>
    <row r="55" spans="2:17">
      <c r="B55" s="39" t="s">
        <v>17</v>
      </c>
      <c r="N55" s="38"/>
      <c r="O55" s="38"/>
      <c r="P55" s="37"/>
      <c r="Q55" s="36"/>
    </row>
    <row r="56" spans="2:17">
      <c r="B56" s="35" t="s">
        <v>16</v>
      </c>
      <c r="C56" s="32" t="s">
        <v>12</v>
      </c>
      <c r="D56" s="31" cm="1">
        <f t="array" ref="D56">INDEX(C11:C14,COUNT(C11:C14))+H15</f>
        <v>0.4770833333333333</v>
      </c>
      <c r="E56" s="34"/>
      <c r="F56" s="34"/>
      <c r="G56" s="34"/>
      <c r="H56" s="34"/>
      <c r="I56" s="34"/>
      <c r="J56" s="33" t="s">
        <v>15</v>
      </c>
      <c r="K56" s="32" t="s">
        <v>12</v>
      </c>
      <c r="L56" s="31" cm="1">
        <f t="array" ref="L56">INDEX(K11:K14,COUNT(K11:K14))+P15</f>
        <v>0.46111111111111108</v>
      </c>
    </row>
    <row r="57" spans="2:17">
      <c r="B57" s="30" t="s">
        <v>14</v>
      </c>
      <c r="C57" s="26" t="s">
        <v>12</v>
      </c>
      <c r="D57" s="25">
        <f>C24+H40</f>
        <v>6.9444444444444448E-2</v>
      </c>
      <c r="E57" s="29" t="s">
        <v>3</v>
      </c>
      <c r="F57" s="340" t="s">
        <v>11</v>
      </c>
      <c r="G57" s="340"/>
      <c r="H57" s="28">
        <f>E35-D57</f>
        <v>0.61458333333333337</v>
      </c>
      <c r="I57" s="27"/>
      <c r="J57" s="26" t="s">
        <v>13</v>
      </c>
      <c r="K57" s="26" t="s">
        <v>12</v>
      </c>
      <c r="L57" s="25">
        <f>C24+P40</f>
        <v>3.3333333333333333E-2</v>
      </c>
      <c r="N57" s="340" t="s">
        <v>11</v>
      </c>
      <c r="O57" s="340"/>
      <c r="P57" s="24">
        <f>K36-L57</f>
        <v>0.64513888888888893</v>
      </c>
    </row>
    <row r="60" spans="2:17">
      <c r="B60" s="7"/>
      <c r="C60" s="10"/>
      <c r="D60" s="20"/>
      <c r="E60" s="10"/>
      <c r="F60" s="10"/>
      <c r="G60" s="10"/>
      <c r="H60" s="10"/>
      <c r="I60" s="6"/>
      <c r="J60" s="19"/>
      <c r="K60" s="6"/>
      <c r="L60" s="5"/>
      <c r="M60" s="11"/>
      <c r="N60" s="10"/>
      <c r="O60" s="10"/>
      <c r="P60" s="6"/>
      <c r="Q60" s="6"/>
    </row>
    <row r="61" spans="2:17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7">
      <c r="B62" s="432" t="s">
        <v>10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</row>
    <row r="63" spans="2:17">
      <c r="B63" s="7"/>
      <c r="C63" s="10"/>
      <c r="D63" s="20"/>
      <c r="E63" s="10"/>
      <c r="F63" s="10"/>
      <c r="G63" s="10"/>
      <c r="H63" s="10"/>
      <c r="I63" s="6"/>
      <c r="J63" s="19"/>
      <c r="K63" s="6"/>
      <c r="L63" s="5"/>
      <c r="M63" s="11"/>
      <c r="N63" s="10"/>
      <c r="O63" s="10"/>
      <c r="P63" s="6"/>
      <c r="Q63" s="6"/>
    </row>
    <row r="64" spans="2:17" ht="38.25" thickBot="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412" t="s">
        <v>9</v>
      </c>
      <c r="N64" s="412"/>
      <c r="O64" s="412"/>
      <c r="P64" s="412"/>
      <c r="Q64" s="412"/>
    </row>
    <row r="65" spans="2:17" ht="38.25" thickBot="1">
      <c r="B65" s="7" t="s">
        <v>8</v>
      </c>
      <c r="C65" s="403"/>
      <c r="D65" s="404"/>
      <c r="E65" s="404"/>
      <c r="F65" s="404"/>
      <c r="G65" s="404"/>
      <c r="H65" s="404"/>
      <c r="I65" s="404"/>
      <c r="J65" s="405"/>
      <c r="K65" s="15"/>
      <c r="L65" s="17"/>
      <c r="M65" s="21"/>
      <c r="N65" s="15"/>
      <c r="O65" s="16"/>
      <c r="P65" s="15"/>
      <c r="Q65" s="15"/>
    </row>
    <row r="66" spans="2:17" ht="38.25" thickBot="1">
      <c r="B66" s="7"/>
      <c r="C66" s="406"/>
      <c r="D66" s="407"/>
      <c r="E66" s="407"/>
      <c r="F66" s="407"/>
      <c r="G66" s="407"/>
      <c r="H66" s="407"/>
      <c r="I66" s="407"/>
      <c r="J66" s="408"/>
      <c r="K66" s="15"/>
      <c r="L66" s="17"/>
      <c r="M66" s="23" t="s">
        <v>7</v>
      </c>
      <c r="N66" s="15"/>
      <c r="O66" s="18" t="s">
        <v>3</v>
      </c>
      <c r="P66" s="15"/>
      <c r="Q66" s="15"/>
    </row>
    <row r="67" spans="2:17" ht="38.25" thickBot="1">
      <c r="B67" s="14"/>
      <c r="C67" s="409"/>
      <c r="D67" s="410"/>
      <c r="E67" s="410"/>
      <c r="F67" s="410"/>
      <c r="G67" s="410"/>
      <c r="H67" s="410"/>
      <c r="I67" s="410"/>
      <c r="J67" s="411"/>
      <c r="K67" s="15"/>
      <c r="L67" s="17"/>
      <c r="M67" s="21"/>
      <c r="N67" s="15"/>
      <c r="O67" s="16"/>
      <c r="P67" s="15"/>
      <c r="Q67" s="15"/>
    </row>
    <row r="68" spans="2:17" ht="38.1" customHeight="1" thickBot="1">
      <c r="K68" s="15"/>
      <c r="L68" s="17"/>
      <c r="M68" s="22" t="s">
        <v>6</v>
      </c>
      <c r="N68" s="15"/>
      <c r="O68" s="18"/>
      <c r="P68" s="15"/>
      <c r="Q68" s="15"/>
    </row>
    <row r="69" spans="2:17" ht="38.25" thickBot="1">
      <c r="C69" s="413"/>
      <c r="D69" s="414"/>
      <c r="E69" s="414"/>
      <c r="F69" s="414"/>
      <c r="G69" s="414"/>
      <c r="H69" s="414"/>
      <c r="I69" s="414"/>
      <c r="J69" s="415"/>
      <c r="K69" s="15"/>
      <c r="L69" s="17"/>
      <c r="M69" s="21" t="s">
        <v>3</v>
      </c>
      <c r="N69" s="15"/>
      <c r="O69" s="16" t="s">
        <v>3</v>
      </c>
      <c r="P69" s="15"/>
      <c r="Q69" s="15"/>
    </row>
    <row r="70" spans="2:17" ht="38.25" thickBot="1">
      <c r="B70" s="14" t="s">
        <v>5</v>
      </c>
      <c r="C70" s="416"/>
      <c r="D70" s="417"/>
      <c r="E70" s="417"/>
      <c r="F70" s="417"/>
      <c r="G70" s="417"/>
      <c r="H70" s="417"/>
      <c r="I70" s="417"/>
      <c r="J70" s="418"/>
      <c r="K70" s="15"/>
      <c r="L70" s="17"/>
      <c r="M70" s="21" t="s">
        <v>4</v>
      </c>
      <c r="N70" s="15"/>
      <c r="O70" s="18" t="s">
        <v>3</v>
      </c>
      <c r="P70" s="15"/>
      <c r="Q70" s="15"/>
    </row>
    <row r="71" spans="2:17" ht="38.25" thickBot="1">
      <c r="B71" s="14"/>
      <c r="C71" s="419"/>
      <c r="D71" s="420"/>
      <c r="E71" s="420"/>
      <c r="F71" s="420"/>
      <c r="G71" s="420"/>
      <c r="H71" s="420"/>
      <c r="I71" s="420"/>
      <c r="J71" s="421"/>
      <c r="K71" s="15"/>
      <c r="L71" s="17"/>
      <c r="M71" s="11"/>
      <c r="N71" s="10"/>
      <c r="O71" s="16"/>
      <c r="P71" s="15"/>
      <c r="Q71" s="15"/>
    </row>
    <row r="72" spans="2:17" ht="38.25" thickBot="1">
      <c r="B72" s="14"/>
      <c r="C72" s="10"/>
      <c r="D72" s="20"/>
      <c r="E72" s="10"/>
      <c r="F72" s="10"/>
      <c r="G72" s="10"/>
      <c r="H72" s="10"/>
      <c r="I72" s="6"/>
      <c r="J72" s="19"/>
      <c r="K72" s="15"/>
      <c r="L72" s="17"/>
      <c r="M72" s="11" t="s">
        <v>2</v>
      </c>
      <c r="N72" s="10"/>
      <c r="O72" s="18">
        <f>SUM(O66:O71)</f>
        <v>0</v>
      </c>
      <c r="P72" s="15"/>
      <c r="Q72" s="15"/>
    </row>
    <row r="73" spans="2:17">
      <c r="B73" s="14" t="s">
        <v>1</v>
      </c>
      <c r="C73" s="403"/>
      <c r="D73" s="404"/>
      <c r="E73" s="404"/>
      <c r="F73" s="404"/>
      <c r="G73" s="404"/>
      <c r="H73" s="404"/>
      <c r="I73" s="404"/>
      <c r="J73" s="405"/>
      <c r="K73" s="15"/>
      <c r="L73" s="17"/>
      <c r="M73" s="11"/>
      <c r="N73" s="10"/>
      <c r="O73" s="16"/>
      <c r="P73" s="15"/>
      <c r="Q73" s="15"/>
    </row>
    <row r="74" spans="2:17">
      <c r="B74" s="14"/>
      <c r="C74" s="406"/>
      <c r="D74" s="407"/>
      <c r="E74" s="407"/>
      <c r="F74" s="407"/>
      <c r="G74" s="407"/>
      <c r="H74" s="407"/>
      <c r="I74" s="407"/>
      <c r="J74" s="408"/>
      <c r="K74" s="6"/>
      <c r="L74" s="5"/>
      <c r="N74" s="6"/>
      <c r="O74" s="6"/>
      <c r="P74" s="6"/>
      <c r="Q74" s="9"/>
    </row>
    <row r="75" spans="2:17" ht="38.25" thickBot="1">
      <c r="B75" s="7"/>
      <c r="C75" s="409"/>
      <c r="D75" s="410"/>
      <c r="E75" s="410"/>
      <c r="F75" s="410"/>
      <c r="G75" s="410"/>
      <c r="H75" s="410"/>
      <c r="I75" s="410"/>
      <c r="J75" s="411"/>
      <c r="K75" s="6"/>
      <c r="L75" s="5"/>
      <c r="M75" s="422"/>
      <c r="N75" s="422"/>
      <c r="O75" s="422"/>
      <c r="P75" s="422"/>
      <c r="Q75" s="422"/>
    </row>
    <row r="76" spans="2:17" ht="38.25" thickBot="1">
      <c r="C76" s="12"/>
      <c r="D76" s="13"/>
      <c r="E76" s="12"/>
      <c r="F76" s="12"/>
      <c r="G76" s="12"/>
      <c r="H76" s="12"/>
      <c r="I76" s="12"/>
      <c r="J76" s="12"/>
      <c r="K76" s="6"/>
      <c r="L76" s="5"/>
      <c r="M76" s="11"/>
      <c r="N76" s="10"/>
      <c r="O76" s="9"/>
      <c r="P76" s="9"/>
      <c r="Q76" s="9"/>
    </row>
    <row r="77" spans="2:17">
      <c r="B77" s="8" t="s">
        <v>0</v>
      </c>
      <c r="C77" s="403"/>
      <c r="D77" s="404"/>
      <c r="E77" s="404"/>
      <c r="F77" s="404"/>
      <c r="G77" s="404"/>
      <c r="H77" s="404"/>
      <c r="I77" s="404"/>
      <c r="J77" s="405"/>
      <c r="K77" s="6"/>
      <c r="L77" s="5"/>
      <c r="M77" s="423"/>
      <c r="N77" s="424"/>
      <c r="O77" s="424"/>
      <c r="P77" s="424"/>
      <c r="Q77" s="425"/>
    </row>
    <row r="78" spans="2:17">
      <c r="B78" s="7"/>
      <c r="C78" s="406"/>
      <c r="D78" s="407"/>
      <c r="E78" s="407"/>
      <c r="F78" s="407"/>
      <c r="G78" s="407"/>
      <c r="H78" s="407"/>
      <c r="I78" s="407"/>
      <c r="J78" s="408"/>
      <c r="K78" s="6"/>
      <c r="L78" s="5"/>
      <c r="M78" s="426"/>
      <c r="N78" s="427"/>
      <c r="O78" s="427"/>
      <c r="P78" s="427"/>
      <c r="Q78" s="428"/>
    </row>
    <row r="79" spans="2:17">
      <c r="C79" s="406"/>
      <c r="D79" s="407"/>
      <c r="E79" s="407"/>
      <c r="F79" s="407"/>
      <c r="G79" s="407"/>
      <c r="H79" s="407"/>
      <c r="I79" s="407"/>
      <c r="J79" s="408"/>
      <c r="M79" s="426"/>
      <c r="N79" s="427"/>
      <c r="O79" s="427"/>
      <c r="P79" s="427"/>
      <c r="Q79" s="428"/>
    </row>
    <row r="80" spans="2:17" ht="38.25" thickBot="1">
      <c r="C80" s="409"/>
      <c r="D80" s="410"/>
      <c r="E80" s="410"/>
      <c r="F80" s="410"/>
      <c r="G80" s="410"/>
      <c r="H80" s="410"/>
      <c r="I80" s="410"/>
      <c r="J80" s="411"/>
      <c r="M80" s="429"/>
      <c r="N80" s="430"/>
      <c r="O80" s="430"/>
      <c r="P80" s="430"/>
      <c r="Q80" s="431"/>
    </row>
    <row r="86" spans="10:17">
      <c r="J86" s="4"/>
      <c r="K86" s="3"/>
      <c r="L86" s="2"/>
      <c r="M86" s="2"/>
      <c r="P86" s="1"/>
      <c r="Q86" s="1"/>
    </row>
  </sheetData>
  <mergeCells count="42">
    <mergeCell ref="M77:Q80"/>
    <mergeCell ref="B16:I19"/>
    <mergeCell ref="H9:I9"/>
    <mergeCell ref="P9:Q9"/>
    <mergeCell ref="J16:Q19"/>
    <mergeCell ref="C77:J80"/>
    <mergeCell ref="M64:Q64"/>
    <mergeCell ref="C65:J67"/>
    <mergeCell ref="C69:J71"/>
    <mergeCell ref="C73:J75"/>
    <mergeCell ref="M75:Q75"/>
    <mergeCell ref="B48:I53"/>
    <mergeCell ref="J48:Q53"/>
    <mergeCell ref="F57:G57"/>
    <mergeCell ref="N57:O57"/>
    <mergeCell ref="B62:Q62"/>
    <mergeCell ref="H43:I43"/>
    <mergeCell ref="P43:Q43"/>
    <mergeCell ref="O2:Q2"/>
    <mergeCell ref="D24:I24"/>
    <mergeCell ref="K31:Q31"/>
    <mergeCell ref="B4:I6"/>
    <mergeCell ref="J26:Q26"/>
    <mergeCell ref="B27:I30"/>
    <mergeCell ref="J23:Q23"/>
    <mergeCell ref="J24:Q24"/>
    <mergeCell ref="D23:I23"/>
    <mergeCell ref="B8:I8"/>
    <mergeCell ref="K20:M20"/>
    <mergeCell ref="B26:I26"/>
    <mergeCell ref="C31:I31"/>
    <mergeCell ref="B42:I42"/>
    <mergeCell ref="J42:Q42"/>
    <mergeCell ref="J27:Q30"/>
    <mergeCell ref="L6:N6"/>
    <mergeCell ref="J8:Q8"/>
    <mergeCell ref="O4:Q6"/>
    <mergeCell ref="J4:K5"/>
    <mergeCell ref="J6:K6"/>
    <mergeCell ref="L4:N5"/>
    <mergeCell ref="H34:I34"/>
    <mergeCell ref="P34:Q34"/>
  </mergeCells>
  <hyperlinks>
    <hyperlink ref="K31:Q31" r:id="rId1" display="Hermatswil NM B" xr:uid="{18056BEC-A554-3F44-A428-8135DA601D38}"/>
    <hyperlink ref="C31:I31" r:id="rId2" display="Hermaswil NM A" xr:uid="{4A83604F-5CE9-D14F-89F9-A4025AC706B4}"/>
    <hyperlink ref="J6" r:id="rId3" xr:uid="{0687B5CB-0AB1-5A4D-BB7E-81E9450BFEB0}"/>
    <hyperlink ref="K20:Q20" r:id="rId4" display="Wildberb VM B" xr:uid="{019EA2AD-1112-0D49-833F-745C875DA2B6}"/>
  </hyperlinks>
  <pageMargins left="0.70866141732283472" right="0.70866141732283472" top="0.78740157480314965" bottom="0.78740157480314965" header="0.31496062992125984" footer="0.31496062992125984"/>
  <pageSetup paperSize="9" scale="23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18A5-733C-FE49-913E-6F2E1C70AF32}">
  <sheetPr>
    <tabColor rgb="FFFF0000"/>
    <pageSetUpPr fitToPage="1"/>
  </sheetPr>
  <dimension ref="B1:R87"/>
  <sheetViews>
    <sheetView topLeftCell="B1" zoomScale="50" zoomScaleNormal="50" zoomScaleSheetLayoutView="59" zoomScalePageLayoutView="73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307">
        <v>45860</v>
      </c>
      <c r="O2" s="433"/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287</v>
      </c>
      <c r="C4" s="443"/>
      <c r="D4" s="443"/>
      <c r="E4" s="443"/>
      <c r="F4" s="443"/>
      <c r="G4" s="443"/>
      <c r="H4" s="443"/>
      <c r="I4" s="444"/>
      <c r="J4" s="342" t="s">
        <v>286</v>
      </c>
      <c r="K4" s="343"/>
      <c r="L4" s="348" t="s">
        <v>285</v>
      </c>
      <c r="M4" s="349"/>
      <c r="N4" s="350"/>
      <c r="O4" s="376">
        <v>7.2925000000000004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284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0.33680555555555558</v>
      </c>
      <c r="F10" s="58">
        <v>6</v>
      </c>
      <c r="G10" s="63" t="s">
        <v>283</v>
      </c>
      <c r="H10" s="56">
        <v>8.8000000000000007</v>
      </c>
      <c r="I10" s="164" t="s">
        <v>40</v>
      </c>
      <c r="J10" s="61" t="s">
        <v>29</v>
      </c>
      <c r="K10" s="65"/>
      <c r="L10" s="64"/>
      <c r="M10" s="59">
        <v>0.40486111111111112</v>
      </c>
      <c r="N10" s="58">
        <v>6</v>
      </c>
      <c r="O10" s="63" t="s">
        <v>258</v>
      </c>
      <c r="P10" s="163">
        <v>3.37</v>
      </c>
      <c r="Q10" s="55" t="s">
        <v>40</v>
      </c>
    </row>
    <row r="11" spans="2:17" ht="45">
      <c r="B11" s="61" t="s">
        <v>282</v>
      </c>
      <c r="C11" s="59">
        <v>0.37569444444444444</v>
      </c>
      <c r="D11" s="58">
        <v>2</v>
      </c>
      <c r="E11" s="59">
        <v>0.37986111111111109</v>
      </c>
      <c r="F11" s="58" t="s">
        <v>281</v>
      </c>
      <c r="G11" s="63" t="s">
        <v>280</v>
      </c>
      <c r="H11" s="56">
        <v>506</v>
      </c>
      <c r="I11" s="49" t="s">
        <v>36</v>
      </c>
      <c r="J11" s="61" t="s">
        <v>254</v>
      </c>
      <c r="K11" s="59">
        <v>0.41666666666666669</v>
      </c>
      <c r="L11" s="60"/>
      <c r="M11" s="59">
        <v>0.4236111111111111</v>
      </c>
      <c r="N11" s="58">
        <v>1</v>
      </c>
      <c r="O11" s="63" t="s">
        <v>253</v>
      </c>
      <c r="P11" s="56">
        <v>121</v>
      </c>
      <c r="Q11" s="55" t="s">
        <v>36</v>
      </c>
    </row>
    <row r="12" spans="2:17" ht="45">
      <c r="B12" s="61" t="s">
        <v>279</v>
      </c>
      <c r="C12" s="59">
        <v>0.39583333333333331</v>
      </c>
      <c r="D12" s="58" t="s">
        <v>3</v>
      </c>
      <c r="E12" s="59">
        <v>0.39930555555555558</v>
      </c>
      <c r="F12" s="162"/>
      <c r="G12" s="63" t="s">
        <v>251</v>
      </c>
      <c r="H12" s="56">
        <v>279</v>
      </c>
      <c r="I12" s="49" t="s">
        <v>35</v>
      </c>
      <c r="J12" s="161" t="s">
        <v>256</v>
      </c>
      <c r="K12" s="59">
        <v>0.43958333333333333</v>
      </c>
      <c r="L12" s="60"/>
      <c r="M12" s="59">
        <v>0.44236111111111109</v>
      </c>
      <c r="N12" s="58">
        <v>3</v>
      </c>
      <c r="O12" s="63" t="s">
        <v>278</v>
      </c>
      <c r="P12" s="56">
        <v>122</v>
      </c>
      <c r="Q12" s="55" t="s">
        <v>35</v>
      </c>
    </row>
    <row r="13" spans="2:17" ht="45">
      <c r="B13" s="160" t="s">
        <v>277</v>
      </c>
      <c r="C13" s="59">
        <v>0.40138888888888891</v>
      </c>
      <c r="D13" s="58" t="s">
        <v>3</v>
      </c>
      <c r="E13" s="59">
        <v>0.40694444444444444</v>
      </c>
      <c r="F13" s="58"/>
      <c r="G13" s="63" t="s">
        <v>251</v>
      </c>
      <c r="H13" s="43">
        <v>0.10833333333333334</v>
      </c>
      <c r="I13" s="49" t="s">
        <v>34</v>
      </c>
      <c r="J13" s="61" t="s">
        <v>276</v>
      </c>
      <c r="K13" s="59">
        <v>0.46388888888888891</v>
      </c>
      <c r="L13" s="60"/>
      <c r="M13" s="59">
        <v>0.46458333333333335</v>
      </c>
      <c r="N13" s="58" t="s">
        <v>3</v>
      </c>
      <c r="O13" s="63" t="s">
        <v>275</v>
      </c>
      <c r="P13" s="43">
        <v>3.888888888888889E-2</v>
      </c>
      <c r="Q13" s="55" t="s">
        <v>34</v>
      </c>
    </row>
    <row r="14" spans="2:17" ht="45">
      <c r="B14" s="61" t="s">
        <v>274</v>
      </c>
      <c r="C14" s="59">
        <v>0.41180555555555554</v>
      </c>
      <c r="D14" s="58"/>
      <c r="E14" s="59"/>
      <c r="F14" s="58"/>
      <c r="G14" s="63"/>
      <c r="H14" s="85">
        <v>0</v>
      </c>
      <c r="I14" s="86" t="s">
        <v>33</v>
      </c>
      <c r="J14" s="61" t="s">
        <v>273</v>
      </c>
      <c r="K14" s="59">
        <v>0.47152777777777777</v>
      </c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306"/>
      <c r="D15" s="156"/>
      <c r="E15" s="157"/>
      <c r="F15" s="156"/>
      <c r="G15" s="155"/>
      <c r="H15" s="43">
        <f>H13*(100%+H14)</f>
        <v>0.10833333333333334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P13*(100%+P14)</f>
        <v>4.6666666666666669E-2</v>
      </c>
      <c r="Q15" s="75" t="s">
        <v>32</v>
      </c>
    </row>
    <row r="16" spans="2:17" ht="24.95" customHeight="1">
      <c r="B16" s="363" t="s">
        <v>272</v>
      </c>
      <c r="C16" s="364"/>
      <c r="D16" s="364"/>
      <c r="E16" s="364"/>
      <c r="F16" s="364"/>
      <c r="G16" s="364"/>
      <c r="H16" s="364"/>
      <c r="I16" s="365"/>
      <c r="J16" s="366" t="s">
        <v>271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357" t="s">
        <v>270</v>
      </c>
      <c r="D20" s="358"/>
      <c r="E20" s="358"/>
      <c r="F20" s="358"/>
      <c r="G20" s="358"/>
      <c r="H20" s="358"/>
      <c r="I20" s="359"/>
      <c r="J20" s="150" t="s">
        <v>66</v>
      </c>
      <c r="K20" s="305"/>
      <c r="L20" s="149" t="s">
        <v>269</v>
      </c>
      <c r="M20" s="149"/>
      <c r="N20" s="149"/>
      <c r="O20" s="149"/>
      <c r="P20" s="149"/>
      <c r="Q20" s="148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0.52013888888888893</v>
      </c>
      <c r="D22" s="143"/>
      <c r="E22" s="143"/>
      <c r="F22" s="143"/>
      <c r="G22" s="143"/>
      <c r="H22" s="143"/>
      <c r="I22" s="143"/>
      <c r="J22" s="33"/>
      <c r="K22" s="142" cm="1">
        <f t="array" ref="K22">INDEX(K11:K14,COUNT(K11:K14))+P15</f>
        <v>0.5181944444444444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0.53125</v>
      </c>
      <c r="D24" s="457" t="s">
        <v>268</v>
      </c>
      <c r="E24" s="458"/>
      <c r="F24" s="458"/>
      <c r="G24" s="458"/>
      <c r="H24" s="458"/>
      <c r="I24" s="459"/>
      <c r="J24" s="451" t="s">
        <v>267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0.61458333333333337</v>
      </c>
      <c r="D25" s="436" t="s">
        <v>257</v>
      </c>
      <c r="E25" s="437"/>
      <c r="F25" s="437"/>
      <c r="G25" s="437"/>
      <c r="H25" s="437"/>
      <c r="I25" s="438"/>
      <c r="J25" s="493" t="s">
        <v>266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265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264</v>
      </c>
      <c r="C28" s="364"/>
      <c r="D28" s="364"/>
      <c r="E28" s="364"/>
      <c r="F28" s="364"/>
      <c r="G28" s="364"/>
      <c r="H28" s="364"/>
      <c r="I28" s="365"/>
      <c r="J28" s="363" t="s">
        <v>263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122" t="s">
        <v>53</v>
      </c>
      <c r="C32" s="121"/>
      <c r="D32" s="281"/>
      <c r="E32" s="120" t="s">
        <v>262</v>
      </c>
      <c r="F32" s="281"/>
      <c r="G32" s="281"/>
      <c r="H32" s="281"/>
      <c r="I32" s="28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t="38.25" hidden="1" thickBot="1">
      <c r="B33" s="30" t="s">
        <v>50</v>
      </c>
      <c r="C33" s="282" t="s">
        <v>261</v>
      </c>
      <c r="D33" s="118">
        <f>C25 +H41</f>
        <v>0.6445833333333334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0.61458333333333337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252</v>
      </c>
      <c r="C36" s="65"/>
      <c r="D36" s="97"/>
      <c r="E36" s="87">
        <v>0.64583333333333337</v>
      </c>
      <c r="F36" s="60" t="s">
        <v>3</v>
      </c>
      <c r="G36" s="96" t="s">
        <v>255</v>
      </c>
      <c r="H36" s="56">
        <v>1.91</v>
      </c>
      <c r="I36" s="49" t="s">
        <v>40</v>
      </c>
      <c r="J36" s="95" t="s">
        <v>260</v>
      </c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256</v>
      </c>
      <c r="C37" s="59">
        <v>0.65972222222222221</v>
      </c>
      <c r="D37" s="231"/>
      <c r="E37" s="59"/>
      <c r="F37" s="89"/>
      <c r="G37" s="63" t="s">
        <v>114</v>
      </c>
      <c r="H37" s="56">
        <v>9</v>
      </c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256</v>
      </c>
      <c r="C38" s="87" t="s">
        <v>3</v>
      </c>
      <c r="D38" s="58"/>
      <c r="E38" s="59">
        <v>0.66597222222222219</v>
      </c>
      <c r="F38" s="58">
        <v>1</v>
      </c>
      <c r="G38" s="63" t="s">
        <v>253</v>
      </c>
      <c r="H38" s="56">
        <v>304</v>
      </c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 t="s">
        <v>254</v>
      </c>
      <c r="C39" s="59">
        <v>0.68472222222222223</v>
      </c>
      <c r="D39" s="58"/>
      <c r="E39" s="59" t="s">
        <v>3</v>
      </c>
      <c r="F39" s="58">
        <v>1</v>
      </c>
      <c r="G39" s="63"/>
      <c r="H39" s="43">
        <v>2.5000000000000001E-2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 t="s">
        <v>254</v>
      </c>
      <c r="C40" s="59"/>
      <c r="D40" s="58"/>
      <c r="E40" s="59">
        <v>16.29</v>
      </c>
      <c r="F40" s="58" t="s">
        <v>3</v>
      </c>
      <c r="G40" s="63" t="s">
        <v>259</v>
      </c>
      <c r="H40" s="85">
        <v>0.2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 t="s">
        <v>29</v>
      </c>
      <c r="C41" s="79">
        <v>0.7</v>
      </c>
      <c r="D41" s="78"/>
      <c r="E41" s="59" t="s">
        <v>3</v>
      </c>
      <c r="F41" s="78">
        <v>14</v>
      </c>
      <c r="G41" s="82"/>
      <c r="H41" s="76">
        <f>H39*(100%+H40)</f>
        <v>0.03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0.4465277777777778</v>
      </c>
      <c r="F44" s="58">
        <v>7</v>
      </c>
      <c r="G44" s="63" t="s">
        <v>258</v>
      </c>
      <c r="H44" s="474"/>
      <c r="I44" s="475"/>
      <c r="J44" s="61" t="s">
        <v>257</v>
      </c>
      <c r="K44" s="65"/>
      <c r="L44" s="64"/>
      <c r="M44" s="59">
        <v>0.58333333333333337</v>
      </c>
      <c r="N44" s="58" t="s">
        <v>251</v>
      </c>
      <c r="O44" s="57"/>
      <c r="P44" s="476"/>
      <c r="Q44" s="477"/>
    </row>
    <row r="45" spans="2:17" ht="45">
      <c r="B45" s="61" t="s">
        <v>254</v>
      </c>
      <c r="C45" s="59">
        <v>0.45833333333333331</v>
      </c>
      <c r="D45" s="58"/>
      <c r="E45" s="59"/>
      <c r="F45" s="58">
        <v>3</v>
      </c>
      <c r="G45" s="63" t="s">
        <v>3</v>
      </c>
      <c r="H45" s="62"/>
      <c r="I45" s="49"/>
      <c r="J45" s="61" t="s">
        <v>252</v>
      </c>
      <c r="K45" s="59"/>
      <c r="L45" s="60"/>
      <c r="M45" s="59">
        <v>0.60416666666666663</v>
      </c>
      <c r="N45" s="58"/>
      <c r="O45" s="57" t="s">
        <v>255</v>
      </c>
      <c r="P45" s="56"/>
      <c r="Q45" s="55"/>
    </row>
    <row r="46" spans="2:17" ht="45">
      <c r="B46" s="61" t="s">
        <v>254</v>
      </c>
      <c r="C46" s="59"/>
      <c r="D46" s="58"/>
      <c r="E46" s="59">
        <v>0.46527777777777779</v>
      </c>
      <c r="F46" s="58">
        <v>1</v>
      </c>
      <c r="G46" s="63" t="s">
        <v>253</v>
      </c>
      <c r="H46" s="62"/>
      <c r="I46" s="49"/>
      <c r="J46" s="61" t="s">
        <v>256</v>
      </c>
      <c r="K46" s="59">
        <v>0.61805555555555558</v>
      </c>
      <c r="L46" s="60"/>
      <c r="M46" s="59">
        <v>0.62430555555555556</v>
      </c>
      <c r="N46" s="58">
        <v>1</v>
      </c>
      <c r="O46" s="57" t="s">
        <v>253</v>
      </c>
      <c r="P46" s="56"/>
      <c r="Q46" s="55"/>
    </row>
    <row r="47" spans="2:17" ht="45.75" thickBot="1">
      <c r="B47" s="61" t="s">
        <v>256</v>
      </c>
      <c r="C47" s="59">
        <v>0.48125000000000001</v>
      </c>
      <c r="D47" s="58"/>
      <c r="E47" s="59">
        <v>0.4861111111111111</v>
      </c>
      <c r="F47" s="58"/>
      <c r="G47" s="63" t="s">
        <v>255</v>
      </c>
      <c r="H47" s="62"/>
      <c r="I47" s="49"/>
      <c r="J47" s="61" t="s">
        <v>254</v>
      </c>
      <c r="K47" s="59"/>
      <c r="L47" s="60"/>
      <c r="M47" s="59">
        <v>0.64513888888888893</v>
      </c>
      <c r="N47" s="58"/>
      <c r="O47" s="57" t="s">
        <v>253</v>
      </c>
      <c r="P47" s="56"/>
      <c r="Q47" s="55"/>
    </row>
    <row r="48" spans="2:17" ht="45.75" thickBot="1">
      <c r="B48" s="54" t="s">
        <v>252</v>
      </c>
      <c r="C48" s="53">
        <v>0.49930555555555556</v>
      </c>
      <c r="D48" s="52"/>
      <c r="E48" s="53">
        <v>0.5</v>
      </c>
      <c r="F48" s="52" t="s">
        <v>3</v>
      </c>
      <c r="G48" s="51" t="s">
        <v>251</v>
      </c>
      <c r="H48" s="50"/>
      <c r="I48" s="49"/>
      <c r="J48" s="48" t="s">
        <v>29</v>
      </c>
      <c r="K48" s="46">
        <v>0.65833333333333333</v>
      </c>
      <c r="L48" s="47"/>
      <c r="M48" s="46" t="s">
        <v>3</v>
      </c>
      <c r="N48" s="45">
        <v>14</v>
      </c>
      <c r="O48" s="44"/>
      <c r="P48" s="43"/>
      <c r="Q48" s="42" t="s">
        <v>20</v>
      </c>
    </row>
    <row r="49" spans="2:18" ht="24.95" customHeight="1">
      <c r="B49" s="394" t="s">
        <v>250</v>
      </c>
      <c r="C49" s="395"/>
      <c r="D49" s="395"/>
      <c r="E49" s="395"/>
      <c r="F49" s="395"/>
      <c r="G49" s="395"/>
      <c r="H49" s="395"/>
      <c r="I49" s="396"/>
      <c r="J49" s="465" t="s">
        <v>88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0.52013888888888893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0.5181944444444444</v>
      </c>
    </row>
    <row r="58" spans="2:18">
      <c r="B58" s="30" t="s">
        <v>14</v>
      </c>
      <c r="C58" s="26" t="s">
        <v>12</v>
      </c>
      <c r="D58" s="25">
        <f>C25+H41</f>
        <v>0.6445833333333334</v>
      </c>
      <c r="E58" s="29" t="s">
        <v>3</v>
      </c>
      <c r="F58" s="340" t="s">
        <v>11</v>
      </c>
      <c r="G58" s="340"/>
      <c r="H58" s="28">
        <f>E36-D58</f>
        <v>1.2499999999999734E-3</v>
      </c>
      <c r="I58" s="27"/>
      <c r="J58" s="26" t="s">
        <v>13</v>
      </c>
      <c r="K58" s="26" t="s">
        <v>12</v>
      </c>
      <c r="L58" s="25">
        <f>C25+P41</f>
        <v>0.61458333333333337</v>
      </c>
      <c r="N58" s="340" t="s">
        <v>11</v>
      </c>
      <c r="O58" s="340"/>
      <c r="P58" s="24">
        <f>K37-L58</f>
        <v>-0.61458333333333337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2">
    <mergeCell ref="P35:Q35"/>
    <mergeCell ref="B63:Q63"/>
    <mergeCell ref="B49:I54"/>
    <mergeCell ref="J49:Q54"/>
    <mergeCell ref="F58:G58"/>
    <mergeCell ref="N58:O58"/>
    <mergeCell ref="H44:I44"/>
    <mergeCell ref="P44:Q44"/>
    <mergeCell ref="B43:I43"/>
    <mergeCell ref="J43:Q43"/>
    <mergeCell ref="H35:I35"/>
    <mergeCell ref="C78:J81"/>
    <mergeCell ref="M65:Q65"/>
    <mergeCell ref="C66:J68"/>
    <mergeCell ref="C70:J72"/>
    <mergeCell ref="C74:J76"/>
    <mergeCell ref="M76:Q76"/>
    <mergeCell ref="M78:Q81"/>
    <mergeCell ref="B27:I27"/>
    <mergeCell ref="J28:Q31"/>
    <mergeCell ref="C20:I20"/>
    <mergeCell ref="D25:I25"/>
    <mergeCell ref="K32:Q32"/>
    <mergeCell ref="J27:Q27"/>
    <mergeCell ref="B28:I31"/>
    <mergeCell ref="J24:Q24"/>
    <mergeCell ref="J25:Q25"/>
    <mergeCell ref="D24:I24"/>
    <mergeCell ref="K21:M21"/>
    <mergeCell ref="J8:Q8"/>
    <mergeCell ref="B16:I19"/>
    <mergeCell ref="H9:I9"/>
    <mergeCell ref="B8:I8"/>
    <mergeCell ref="O2:Q2"/>
    <mergeCell ref="B4:I6"/>
    <mergeCell ref="O4:Q6"/>
    <mergeCell ref="J4:K5"/>
    <mergeCell ref="J6:K6"/>
    <mergeCell ref="L4:N5"/>
    <mergeCell ref="L6:N6"/>
    <mergeCell ref="P9:Q9"/>
    <mergeCell ref="J16:Q19"/>
  </mergeCells>
  <hyperlinks>
    <hyperlink ref="J25" r:id="rId1" xr:uid="{9DBC3901-E28D-564A-862E-548AF63B15CD}"/>
    <hyperlink ref="J6" r:id="rId2" xr:uid="{A1D15108-AD0E-FB4D-923B-2907D0791875}"/>
    <hyperlink ref="C20:I20" r:id="rId3" display="2025 Illgau Ibergeregg VMA" xr:uid="{9C2FBE7F-6367-3045-A6D2-C94E0A51EA0B}"/>
    <hyperlink ref="E32" r:id="rId4" xr:uid="{71B26831-4A29-9848-B679-576689047409}"/>
    <hyperlink ref="L20" r:id="rId5" display="2025 llgau Ibergeregg B" xr:uid="{E021C460-1A43-F646-885A-5D5E9C5767D6}"/>
  </hyperlinks>
  <pageMargins left="0.70866141732283472" right="0.70866141732283472" top="0.78740157480314965" bottom="0.78740157480314965" header="0.31496062992125984" footer="0.31496062992125984"/>
  <pageSetup paperSize="9" scale="2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BF3-7DE5-764C-A8C5-CD6C7F6AC228}">
  <sheetPr>
    <tabColor rgb="FFFF0000"/>
    <pageSetUpPr fitToPage="1"/>
  </sheetPr>
  <dimension ref="B1:U81"/>
  <sheetViews>
    <sheetView view="pageLayout" zoomScale="45" zoomScaleNormal="38" zoomScalePageLayoutView="45" workbookViewId="0">
      <selection activeCell="B2" sqref="B2"/>
    </sheetView>
  </sheetViews>
  <sheetFormatPr baseColWidth="10" defaultColWidth="10.6640625" defaultRowHeight="37.5"/>
  <cols>
    <col min="1" max="1" width="0.88671875" style="1" customWidth="1"/>
    <col min="2" max="2" width="56.109375" style="1" customWidth="1"/>
    <col min="3" max="7" width="17.88671875" style="2" customWidth="1"/>
    <col min="8" max="8" width="12.44140625" style="2" customWidth="1"/>
    <col min="9" max="9" width="11" style="2" customWidth="1"/>
    <col min="10" max="10" width="55.88671875" style="2" customWidth="1"/>
    <col min="11" max="11" width="17.88671875" style="2" customWidth="1"/>
    <col min="12" max="12" width="17.88671875" style="4" customWidth="1"/>
    <col min="13" max="13" width="17.88671875" style="3" customWidth="1"/>
    <col min="14" max="15" width="17.88671875" style="2" customWidth="1"/>
    <col min="16" max="16" width="13.6640625" style="2" customWidth="1"/>
    <col min="17" max="17" width="11" style="2" customWidth="1"/>
    <col min="18" max="16384" width="10.66406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307">
        <v>45867</v>
      </c>
      <c r="O2" s="433"/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404</v>
      </c>
      <c r="C4" s="443"/>
      <c r="D4" s="443"/>
      <c r="E4" s="443"/>
      <c r="F4" s="443"/>
      <c r="G4" s="443"/>
      <c r="H4" s="443"/>
      <c r="I4" s="444"/>
      <c r="J4" s="342" t="s">
        <v>403</v>
      </c>
      <c r="K4" s="343"/>
      <c r="L4" s="348" t="s">
        <v>402</v>
      </c>
      <c r="M4" s="349"/>
      <c r="N4" s="350"/>
      <c r="O4" s="504">
        <v>6.9225000000000003</v>
      </c>
      <c r="P4" s="505"/>
      <c r="Q4" s="506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507"/>
      <c r="P5" s="508"/>
      <c r="Q5" s="509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401</v>
      </c>
      <c r="K6" s="488"/>
      <c r="L6" s="494" t="str">
        <f>HYPERLINK("mailto:"&amp;K6,"Anmeldung")</f>
        <v>Anmeldung</v>
      </c>
      <c r="M6" s="485"/>
      <c r="N6" s="486"/>
      <c r="O6" s="510"/>
      <c r="P6" s="511"/>
      <c r="Q6" s="512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223" t="s">
        <v>29</v>
      </c>
      <c r="C10" s="192"/>
      <c r="D10" s="66"/>
      <c r="E10" s="59">
        <v>0.3125</v>
      </c>
      <c r="F10" s="58">
        <v>31</v>
      </c>
      <c r="G10" s="63" t="s">
        <v>94</v>
      </c>
      <c r="H10" s="56">
        <v>11.39</v>
      </c>
      <c r="I10" s="164" t="s">
        <v>40</v>
      </c>
      <c r="J10" s="61" t="s">
        <v>29</v>
      </c>
      <c r="K10" s="192"/>
      <c r="L10" s="191"/>
      <c r="M10" s="59">
        <v>0.35416666666666669</v>
      </c>
      <c r="N10" s="58">
        <v>16</v>
      </c>
      <c r="O10" s="63" t="s">
        <v>94</v>
      </c>
      <c r="P10" s="163">
        <v>5.92</v>
      </c>
      <c r="Q10" s="55" t="s">
        <v>40</v>
      </c>
    </row>
    <row r="11" spans="2:17" ht="45">
      <c r="B11" s="222" t="s">
        <v>400</v>
      </c>
      <c r="C11" s="59">
        <v>0.35625000000000001</v>
      </c>
      <c r="D11" s="58">
        <v>2</v>
      </c>
      <c r="E11" s="59">
        <v>0.375</v>
      </c>
      <c r="F11" s="58" t="s">
        <v>399</v>
      </c>
      <c r="G11" s="63" t="s">
        <v>398</v>
      </c>
      <c r="H11" s="56" t="s">
        <v>397</v>
      </c>
      <c r="I11" s="49" t="s">
        <v>36</v>
      </c>
      <c r="J11" s="61" t="s">
        <v>371</v>
      </c>
      <c r="K11" s="59">
        <v>0.39166666666666666</v>
      </c>
      <c r="L11" s="60">
        <v>2</v>
      </c>
      <c r="M11" s="59">
        <v>0.40069444444444446</v>
      </c>
      <c r="N11" s="58" t="s">
        <v>114</v>
      </c>
      <c r="O11" s="63" t="s">
        <v>379</v>
      </c>
      <c r="P11" s="56" t="s">
        <v>396</v>
      </c>
      <c r="Q11" s="55" t="s">
        <v>36</v>
      </c>
    </row>
    <row r="12" spans="2:17" ht="45">
      <c r="B12" s="222" t="s">
        <v>395</v>
      </c>
      <c r="C12" s="59">
        <v>0.39930555555555558</v>
      </c>
      <c r="D12" s="58" t="s">
        <v>3</v>
      </c>
      <c r="E12" s="59"/>
      <c r="F12" s="162" t="s">
        <v>3</v>
      </c>
      <c r="G12" s="63" t="s">
        <v>3</v>
      </c>
      <c r="H12" s="56">
        <v>476</v>
      </c>
      <c r="I12" s="49" t="s">
        <v>35</v>
      </c>
      <c r="J12" s="161" t="s">
        <v>394</v>
      </c>
      <c r="K12" s="59">
        <v>0.41319444444444442</v>
      </c>
      <c r="L12" s="60"/>
      <c r="M12" s="59" t="s">
        <v>3</v>
      </c>
      <c r="N12" s="58"/>
      <c r="O12" s="63"/>
      <c r="P12" s="56" t="s">
        <v>393</v>
      </c>
      <c r="Q12" s="55" t="s">
        <v>35</v>
      </c>
    </row>
    <row r="13" spans="2:17" ht="45">
      <c r="B13" s="331"/>
      <c r="C13" s="59" t="s">
        <v>3</v>
      </c>
      <c r="D13" s="58" t="s">
        <v>3</v>
      </c>
      <c r="E13" s="59"/>
      <c r="F13" s="58"/>
      <c r="G13" s="63"/>
      <c r="H13" s="43">
        <v>0.13680555555555557</v>
      </c>
      <c r="I13" s="49" t="s">
        <v>34</v>
      </c>
      <c r="J13" s="61"/>
      <c r="K13" s="59"/>
      <c r="L13" s="60"/>
      <c r="M13" s="59"/>
      <c r="N13" s="58" t="s">
        <v>3</v>
      </c>
      <c r="O13" s="63"/>
      <c r="P13" s="43">
        <v>7.1527777777777773E-2</v>
      </c>
      <c r="Q13" s="55" t="s">
        <v>34</v>
      </c>
    </row>
    <row r="14" spans="2:17" ht="45">
      <c r="B14" s="222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221"/>
      <c r="C15" s="220"/>
      <c r="D15" s="218"/>
      <c r="E15" s="219"/>
      <c r="F15" s="218"/>
      <c r="G15" s="217"/>
      <c r="H15" s="43">
        <f>H13*(100%+H14)</f>
        <v>0.13680555555555557</v>
      </c>
      <c r="I15" s="49" t="s">
        <v>32</v>
      </c>
      <c r="J15" s="80"/>
      <c r="K15" s="216"/>
      <c r="L15" s="215"/>
      <c r="M15" s="79"/>
      <c r="N15" s="152"/>
      <c r="O15" s="82"/>
      <c r="P15" s="76">
        <f>P13*(100%+P14)</f>
        <v>8.5833333333333331E-2</v>
      </c>
      <c r="Q15" s="75" t="s">
        <v>32</v>
      </c>
    </row>
    <row r="16" spans="2:17" ht="24.95" customHeight="1">
      <c r="B16" s="495" t="s">
        <v>392</v>
      </c>
      <c r="C16" s="496"/>
      <c r="D16" s="496"/>
      <c r="E16" s="496"/>
      <c r="F16" s="496"/>
      <c r="G16" s="496"/>
      <c r="H16" s="496"/>
      <c r="I16" s="497"/>
      <c r="J16" s="498" t="s">
        <v>391</v>
      </c>
      <c r="K16" s="499"/>
      <c r="L16" s="499"/>
      <c r="M16" s="499"/>
      <c r="N16" s="499"/>
      <c r="O16" s="499"/>
      <c r="P16" s="499"/>
      <c r="Q16" s="500"/>
    </row>
    <row r="17" spans="2:17" ht="24.95" customHeight="1">
      <c r="B17" s="498"/>
      <c r="C17" s="499"/>
      <c r="D17" s="499"/>
      <c r="E17" s="499"/>
      <c r="F17" s="499"/>
      <c r="G17" s="499"/>
      <c r="H17" s="499"/>
      <c r="I17" s="500"/>
      <c r="J17" s="498"/>
      <c r="K17" s="499"/>
      <c r="L17" s="499"/>
      <c r="M17" s="499"/>
      <c r="N17" s="499"/>
      <c r="O17" s="499"/>
      <c r="P17" s="499"/>
      <c r="Q17" s="500"/>
    </row>
    <row r="18" spans="2:17" ht="24.95" customHeight="1">
      <c r="B18" s="498"/>
      <c r="C18" s="499"/>
      <c r="D18" s="499"/>
      <c r="E18" s="499"/>
      <c r="F18" s="499"/>
      <c r="G18" s="499"/>
      <c r="H18" s="499"/>
      <c r="I18" s="500"/>
      <c r="J18" s="498"/>
      <c r="K18" s="499"/>
      <c r="L18" s="499"/>
      <c r="M18" s="499"/>
      <c r="N18" s="499"/>
      <c r="O18" s="499"/>
      <c r="P18" s="499"/>
      <c r="Q18" s="500"/>
    </row>
    <row r="19" spans="2:17" ht="24.95" customHeight="1" thickBot="1">
      <c r="B19" s="501"/>
      <c r="C19" s="502"/>
      <c r="D19" s="502"/>
      <c r="E19" s="502"/>
      <c r="F19" s="502"/>
      <c r="G19" s="502"/>
      <c r="H19" s="502"/>
      <c r="I19" s="503"/>
      <c r="J19" s="501"/>
      <c r="K19" s="502"/>
      <c r="L19" s="502"/>
      <c r="M19" s="502"/>
      <c r="N19" s="502"/>
      <c r="O19" s="502"/>
      <c r="P19" s="502"/>
      <c r="Q19" s="503"/>
    </row>
    <row r="20" spans="2:17" ht="38.25" thickBot="1">
      <c r="B20" s="151" t="s">
        <v>68</v>
      </c>
      <c r="C20" s="357" t="s">
        <v>390</v>
      </c>
      <c r="D20" s="358"/>
      <c r="E20" s="358"/>
      <c r="F20" s="358"/>
      <c r="G20" s="358"/>
      <c r="H20" s="358"/>
      <c r="I20" s="359"/>
      <c r="J20" s="330" t="s">
        <v>389</v>
      </c>
      <c r="K20" s="385" t="s">
        <v>389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38"/>
      <c r="K21" s="214"/>
      <c r="L21" s="213"/>
      <c r="M21" s="212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0.5361111111111112</v>
      </c>
      <c r="D22" s="143"/>
      <c r="E22" s="143"/>
      <c r="F22" s="143"/>
      <c r="G22" s="143"/>
      <c r="H22" s="143"/>
      <c r="I22" s="143"/>
      <c r="J22" s="33" t="s">
        <v>64</v>
      </c>
      <c r="K22" s="142" cm="1">
        <f t="array" ref="K22">INDEX(K11:K14,COUNT(K11:K14))+P15</f>
        <v>0.49902777777777774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/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0.53125</v>
      </c>
      <c r="D24" s="457" t="s">
        <v>388</v>
      </c>
      <c r="E24" s="458"/>
      <c r="F24" s="458"/>
      <c r="G24" s="458"/>
      <c r="H24" s="458"/>
      <c r="I24" s="459"/>
      <c r="J24" s="451" t="s">
        <v>387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0.625</v>
      </c>
      <c r="D25" s="436" t="s">
        <v>386</v>
      </c>
      <c r="E25" s="437"/>
      <c r="F25" s="437"/>
      <c r="G25" s="437"/>
      <c r="H25" s="437"/>
      <c r="I25" s="438"/>
      <c r="J25" s="454" t="s">
        <v>385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495" t="s">
        <v>384</v>
      </c>
      <c r="C28" s="496"/>
      <c r="D28" s="496"/>
      <c r="E28" s="496"/>
      <c r="F28" s="496"/>
      <c r="G28" s="496"/>
      <c r="H28" s="496"/>
      <c r="I28" s="497"/>
      <c r="J28" s="495" t="s">
        <v>383</v>
      </c>
      <c r="K28" s="496"/>
      <c r="L28" s="496"/>
      <c r="M28" s="496"/>
      <c r="N28" s="496"/>
      <c r="O28" s="496"/>
      <c r="P28" s="496"/>
      <c r="Q28" s="497"/>
    </row>
    <row r="29" spans="2:17" ht="24.95" customHeight="1">
      <c r="B29" s="498"/>
      <c r="C29" s="499"/>
      <c r="D29" s="499"/>
      <c r="E29" s="499"/>
      <c r="F29" s="499"/>
      <c r="G29" s="499"/>
      <c r="H29" s="499"/>
      <c r="I29" s="500"/>
      <c r="J29" s="498"/>
      <c r="K29" s="499"/>
      <c r="L29" s="499"/>
      <c r="M29" s="499"/>
      <c r="N29" s="499"/>
      <c r="O29" s="499"/>
      <c r="P29" s="499"/>
      <c r="Q29" s="500"/>
    </row>
    <row r="30" spans="2:17" ht="24.95" customHeight="1">
      <c r="B30" s="498"/>
      <c r="C30" s="499"/>
      <c r="D30" s="499"/>
      <c r="E30" s="499"/>
      <c r="F30" s="499"/>
      <c r="G30" s="499"/>
      <c r="H30" s="499"/>
      <c r="I30" s="500"/>
      <c r="J30" s="498"/>
      <c r="K30" s="499"/>
      <c r="L30" s="499"/>
      <c r="M30" s="499"/>
      <c r="N30" s="499"/>
      <c r="O30" s="499"/>
      <c r="P30" s="499"/>
      <c r="Q30" s="500"/>
    </row>
    <row r="31" spans="2:17" ht="24.95" customHeight="1" thickBot="1">
      <c r="B31" s="501"/>
      <c r="C31" s="502"/>
      <c r="D31" s="502"/>
      <c r="E31" s="502"/>
      <c r="F31" s="502"/>
      <c r="G31" s="502"/>
      <c r="H31" s="502"/>
      <c r="I31" s="503"/>
      <c r="J31" s="501"/>
      <c r="K31" s="502"/>
      <c r="L31" s="502"/>
      <c r="M31" s="502"/>
      <c r="N31" s="502"/>
      <c r="O31" s="502"/>
      <c r="P31" s="502"/>
      <c r="Q31" s="503"/>
    </row>
    <row r="32" spans="2:17" ht="39.950000000000003" customHeight="1" thickBot="1">
      <c r="B32" s="329" t="s">
        <v>382</v>
      </c>
      <c r="C32" s="478" t="s">
        <v>381</v>
      </c>
      <c r="D32" s="479"/>
      <c r="E32" s="479"/>
      <c r="F32" s="479"/>
      <c r="G32" s="479"/>
      <c r="H32" s="479"/>
      <c r="I32" s="48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20" hidden="1">
      <c r="B33" s="30" t="s">
        <v>50</v>
      </c>
      <c r="C33" s="26" t="s">
        <v>12</v>
      </c>
      <c r="D33" s="118">
        <f>C25 +H41</f>
        <v>0.66736111111111107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0.66749999999999998</v>
      </c>
      <c r="N33" s="38"/>
      <c r="O33" s="38"/>
      <c r="P33" s="37"/>
      <c r="Q33" s="114"/>
    </row>
    <row r="34" spans="2:20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20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20" ht="45">
      <c r="B36" s="209" t="s">
        <v>380</v>
      </c>
      <c r="C36" s="65"/>
      <c r="D36" s="208"/>
      <c r="E36" s="207">
        <v>0.6958333333333333</v>
      </c>
      <c r="F36" s="198" t="s">
        <v>3</v>
      </c>
      <c r="G36" s="96" t="s">
        <v>379</v>
      </c>
      <c r="H36" s="56">
        <v>3.16</v>
      </c>
      <c r="I36" s="49" t="s">
        <v>40</v>
      </c>
      <c r="J36" s="95"/>
      <c r="K36" s="206"/>
      <c r="L36" s="205"/>
      <c r="M36" s="204"/>
      <c r="N36" s="196" t="s">
        <v>3</v>
      </c>
      <c r="O36" s="203"/>
      <c r="P36" s="92">
        <v>3.16</v>
      </c>
      <c r="Q36" s="91" t="s">
        <v>40</v>
      </c>
    </row>
    <row r="37" spans="2:20" ht="45">
      <c r="B37" s="61" t="s">
        <v>371</v>
      </c>
      <c r="C37" s="202">
        <v>0.72361111111111109</v>
      </c>
      <c r="D37" s="58"/>
      <c r="E37" s="59">
        <v>0.7319444444444444</v>
      </c>
      <c r="F37" s="201">
        <v>1</v>
      </c>
      <c r="G37" s="63" t="s">
        <v>94</v>
      </c>
      <c r="H37" s="56" t="s">
        <v>378</v>
      </c>
      <c r="I37" s="49" t="s">
        <v>36</v>
      </c>
      <c r="J37" s="61"/>
      <c r="K37" s="200"/>
      <c r="L37" s="199"/>
      <c r="M37" s="197" t="s">
        <v>3</v>
      </c>
      <c r="N37" s="196"/>
      <c r="O37" s="195"/>
      <c r="P37" s="56" t="s">
        <v>378</v>
      </c>
      <c r="Q37" s="55" t="s">
        <v>36</v>
      </c>
      <c r="T37" s="1" t="s">
        <v>3</v>
      </c>
    </row>
    <row r="38" spans="2:20" ht="45">
      <c r="B38" s="61" t="s">
        <v>29</v>
      </c>
      <c r="C38" s="87">
        <v>0.77083333333333337</v>
      </c>
      <c r="D38" s="58"/>
      <c r="E38" s="59"/>
      <c r="F38" s="196">
        <v>34</v>
      </c>
      <c r="G38" s="63"/>
      <c r="H38" s="56" t="s">
        <v>377</v>
      </c>
      <c r="I38" s="49" t="s">
        <v>35</v>
      </c>
      <c r="J38" s="61" t="s">
        <v>3</v>
      </c>
      <c r="K38" s="197" t="s">
        <v>3</v>
      </c>
      <c r="L38" s="198"/>
      <c r="M38" s="197"/>
      <c r="N38" s="196" t="s">
        <v>3</v>
      </c>
      <c r="O38" s="195"/>
      <c r="P38" s="56" t="s">
        <v>377</v>
      </c>
      <c r="Q38" s="55" t="s">
        <v>35</v>
      </c>
    </row>
    <row r="39" spans="2:20" ht="45">
      <c r="B39" s="61"/>
      <c r="C39" s="59"/>
      <c r="D39" s="58"/>
      <c r="E39" s="59"/>
      <c r="F39" s="196" t="s">
        <v>3</v>
      </c>
      <c r="G39" s="63"/>
      <c r="H39" s="43">
        <v>3.5416666666666666E-2</v>
      </c>
      <c r="I39" s="49" t="s">
        <v>34</v>
      </c>
      <c r="J39" s="61"/>
      <c r="K39" s="197"/>
      <c r="L39" s="198"/>
      <c r="M39" s="197" t="s">
        <v>3</v>
      </c>
      <c r="N39" s="196" t="s">
        <v>3</v>
      </c>
      <c r="O39" s="195" t="s">
        <v>3</v>
      </c>
      <c r="P39" s="43">
        <v>3.5416666666666666E-2</v>
      </c>
      <c r="Q39" s="55" t="s">
        <v>34</v>
      </c>
    </row>
    <row r="40" spans="2:20" ht="45">
      <c r="B40" s="61"/>
      <c r="C40" s="59"/>
      <c r="D40" s="58"/>
      <c r="E40" s="59"/>
      <c r="F40" s="196" t="s">
        <v>3</v>
      </c>
      <c r="G40" s="63" t="s">
        <v>3</v>
      </c>
      <c r="H40" s="85">
        <v>0</v>
      </c>
      <c r="I40" s="86" t="s">
        <v>33</v>
      </c>
      <c r="J40" s="61"/>
      <c r="K40" s="197"/>
      <c r="L40" s="198"/>
      <c r="M40" s="197"/>
      <c r="N40" s="196"/>
      <c r="O40" s="195"/>
      <c r="P40" s="85">
        <v>0.2</v>
      </c>
      <c r="Q40" s="84" t="s">
        <v>33</v>
      </c>
    </row>
    <row r="41" spans="2:20" ht="45.75" thickBot="1">
      <c r="B41" s="83"/>
      <c r="C41" s="79"/>
      <c r="D41" s="78"/>
      <c r="E41" s="79"/>
      <c r="F41" s="193"/>
      <c r="G41" s="82"/>
      <c r="H41" s="76">
        <v>4.2361111111111113E-2</v>
      </c>
      <c r="I41" s="81" t="s">
        <v>32</v>
      </c>
      <c r="J41" s="80"/>
      <c r="K41" s="194" t="s">
        <v>3</v>
      </c>
      <c r="L41" s="193"/>
      <c r="M41" s="194"/>
      <c r="N41" s="193"/>
      <c r="O41" s="77"/>
      <c r="P41" s="76">
        <f>P39*(100%+P40)</f>
        <v>4.2499999999999996E-2</v>
      </c>
      <c r="Q41" s="75" t="s">
        <v>32</v>
      </c>
    </row>
    <row r="42" spans="2:20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20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20" ht="45">
      <c r="B44" s="61" t="s">
        <v>29</v>
      </c>
      <c r="C44" s="192"/>
      <c r="D44" s="66" t="s">
        <v>3</v>
      </c>
      <c r="E44" s="59">
        <v>0.4375</v>
      </c>
      <c r="F44" s="58">
        <v>17</v>
      </c>
      <c r="G44" s="63" t="s">
        <v>94</v>
      </c>
      <c r="H44" s="190"/>
      <c r="I44" s="72"/>
      <c r="J44" s="61" t="s">
        <v>370</v>
      </c>
      <c r="K44" s="192"/>
      <c r="L44" s="191"/>
      <c r="M44" s="59">
        <v>0.62083333333333335</v>
      </c>
      <c r="N44" s="58" t="s">
        <v>3</v>
      </c>
      <c r="O44" s="57" t="s">
        <v>372</v>
      </c>
      <c r="P44" s="72"/>
      <c r="Q44" s="67"/>
    </row>
    <row r="45" spans="2:20" ht="45">
      <c r="B45" s="61" t="s">
        <v>371</v>
      </c>
      <c r="C45" s="59">
        <v>0.47499999999999998</v>
      </c>
      <c r="D45" s="58">
        <v>2</v>
      </c>
      <c r="E45" s="59">
        <v>0.48055555555555557</v>
      </c>
      <c r="F45" s="58" t="s">
        <v>376</v>
      </c>
      <c r="G45" s="63" t="s">
        <v>375</v>
      </c>
      <c r="H45" s="190"/>
      <c r="I45" s="72"/>
      <c r="J45" s="61" t="s">
        <v>373</v>
      </c>
      <c r="K45" s="59">
        <v>0.62916666666666665</v>
      </c>
      <c r="L45" s="60"/>
      <c r="M45" s="59">
        <v>0.63194444444444442</v>
      </c>
      <c r="N45" s="58">
        <v>1</v>
      </c>
      <c r="O45" s="57" t="s">
        <v>374</v>
      </c>
      <c r="P45" s="72"/>
      <c r="Q45" s="67"/>
    </row>
    <row r="46" spans="2:20" ht="45">
      <c r="B46" s="61" t="s">
        <v>373</v>
      </c>
      <c r="C46" s="59">
        <v>0.49027777777777776</v>
      </c>
      <c r="D46" s="58">
        <v>1</v>
      </c>
      <c r="E46" s="59">
        <v>0.49305555555555558</v>
      </c>
      <c r="F46" s="58" t="s">
        <v>3</v>
      </c>
      <c r="G46" s="63" t="s">
        <v>372</v>
      </c>
      <c r="H46" s="190"/>
      <c r="I46" s="72"/>
      <c r="J46" s="61" t="s">
        <v>371</v>
      </c>
      <c r="K46" s="59">
        <v>0.64236111111111116</v>
      </c>
      <c r="L46" s="60"/>
      <c r="M46" s="59">
        <v>0.64861111111111114</v>
      </c>
      <c r="N46" s="58">
        <v>1</v>
      </c>
      <c r="O46" s="57" t="s">
        <v>94</v>
      </c>
      <c r="P46" s="72"/>
      <c r="Q46" s="67"/>
    </row>
    <row r="47" spans="2:20" ht="45.75" thickBot="1">
      <c r="B47" s="61" t="s">
        <v>370</v>
      </c>
      <c r="C47" s="59">
        <v>0.50138888888888888</v>
      </c>
      <c r="D47" s="58"/>
      <c r="E47" s="59"/>
      <c r="F47" s="58"/>
      <c r="G47" s="63" t="s">
        <v>3</v>
      </c>
      <c r="H47" s="190"/>
      <c r="I47" s="72"/>
      <c r="J47" s="61" t="s">
        <v>29</v>
      </c>
      <c r="K47" s="59">
        <v>0.6875</v>
      </c>
      <c r="L47" s="60">
        <v>34</v>
      </c>
      <c r="M47" s="59" t="s">
        <v>3</v>
      </c>
      <c r="N47" s="58"/>
      <c r="O47" s="57" t="s">
        <v>3</v>
      </c>
      <c r="P47" s="72"/>
      <c r="Q47" s="67"/>
    </row>
    <row r="48" spans="2:20" ht="45.75" thickBot="1">
      <c r="B48" s="54"/>
      <c r="C48" s="53" t="s">
        <v>3</v>
      </c>
      <c r="D48" s="52"/>
      <c r="E48" s="53"/>
      <c r="F48" s="52" t="s">
        <v>3</v>
      </c>
      <c r="G48" s="51"/>
      <c r="H48" s="190"/>
      <c r="I48" s="72"/>
      <c r="J48" s="48"/>
      <c r="K48" s="46"/>
      <c r="L48" s="47"/>
      <c r="M48" s="46" t="s">
        <v>3</v>
      </c>
      <c r="N48" s="45"/>
      <c r="O48" s="44"/>
      <c r="P48" s="72"/>
      <c r="Q48" s="42" t="s">
        <v>89</v>
      </c>
    </row>
    <row r="49" spans="2:21" ht="24.95" customHeight="1">
      <c r="B49" s="394" t="s">
        <v>369</v>
      </c>
      <c r="C49" s="395"/>
      <c r="D49" s="395"/>
      <c r="E49" s="395"/>
      <c r="F49" s="395"/>
      <c r="G49" s="395"/>
      <c r="H49" s="395"/>
      <c r="I49" s="396"/>
      <c r="J49" s="465" t="s">
        <v>18</v>
      </c>
      <c r="K49" s="466"/>
      <c r="L49" s="466"/>
      <c r="M49" s="466"/>
      <c r="N49" s="466"/>
      <c r="O49" s="466"/>
      <c r="P49" s="466"/>
      <c r="Q49" s="467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21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21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21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21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>
      <c r="B57" s="35" t="s">
        <v>16</v>
      </c>
      <c r="C57" s="32" t="s">
        <v>12</v>
      </c>
      <c r="D57" s="31" cm="1">
        <f t="array" ref="D57">INDEX(C11:C14,COUNT(C11:C14))+H15</f>
        <v>0.5361111111111112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0.49902777777777774</v>
      </c>
    </row>
    <row r="58" spans="2:21">
      <c r="B58" s="30" t="s">
        <v>14</v>
      </c>
      <c r="C58" s="26" t="s">
        <v>12</v>
      </c>
      <c r="D58" s="25">
        <f>C25+H41</f>
        <v>0.66736111111111107</v>
      </c>
      <c r="E58" s="29" t="s">
        <v>3</v>
      </c>
      <c r="F58" s="340" t="s">
        <v>11</v>
      </c>
      <c r="G58" s="340"/>
      <c r="H58" s="28">
        <f>E36-D58</f>
        <v>2.8472222222222232E-2</v>
      </c>
      <c r="I58" s="27"/>
      <c r="J58" s="26" t="s">
        <v>13</v>
      </c>
      <c r="K58" s="26" t="s">
        <v>12</v>
      </c>
      <c r="L58" s="25">
        <f>C25+P41</f>
        <v>0.66749999999999998</v>
      </c>
      <c r="N58" s="340" t="s">
        <v>11</v>
      </c>
      <c r="O58" s="340"/>
      <c r="P58" s="24">
        <f>K37-L58</f>
        <v>-0.66749999999999998</v>
      </c>
    </row>
    <row r="60" spans="2:21">
      <c r="B60" s="7"/>
    </row>
    <row r="61" spans="2:21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7"/>
      <c r="N78" s="427"/>
      <c r="O78" s="427"/>
      <c r="P78" s="427"/>
      <c r="Q78" s="427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7"/>
      <c r="N79" s="427"/>
      <c r="O79" s="427"/>
      <c r="P79" s="427"/>
      <c r="Q79" s="427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7"/>
      <c r="N80" s="427"/>
      <c r="O80" s="427"/>
      <c r="P80" s="427"/>
      <c r="Q80" s="427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7"/>
      <c r="N81" s="427"/>
      <c r="O81" s="427"/>
      <c r="P81" s="427"/>
      <c r="Q81" s="427"/>
    </row>
  </sheetData>
  <mergeCells count="41"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B63:Q63"/>
    <mergeCell ref="B49:I54"/>
    <mergeCell ref="J49:Q54"/>
    <mergeCell ref="C78:J81"/>
    <mergeCell ref="M65:Q65"/>
    <mergeCell ref="C66:J68"/>
    <mergeCell ref="C70:J72"/>
    <mergeCell ref="C74:J76"/>
    <mergeCell ref="M76:Q76"/>
    <mergeCell ref="M78:Q81"/>
  </mergeCells>
  <hyperlinks>
    <hyperlink ref="C32:I32" r:id="rId1" display="Weissenstein NM" xr:uid="{9D23F847-CF0B-CB4F-837A-12E22062032D}"/>
    <hyperlink ref="C20:I20" r:id="rId2" display="Grenchenberg" xr:uid="{532057F2-203E-0C4B-BD31-6AFF11A810E4}"/>
    <hyperlink ref="J20" r:id="rId3" xr:uid="{F92A8066-7ADB-424E-8837-1BA6F26016B1}"/>
    <hyperlink ref="K20:Q20" r:id="rId4" display="Balm" xr:uid="{8304B413-0ACC-914E-902E-C6643F013312}"/>
    <hyperlink ref="J6" r:id="rId5" xr:uid="{5B15EC68-FB7A-6C46-B139-1903063BE101}"/>
  </hyperlinks>
  <pageMargins left="0.70866141732283472" right="0.70866141732283472" top="0.78740157480314965" bottom="0.78740157480314965" header="0.31496062992125984" footer="0.31496062992125984"/>
  <pageSetup paperSize="9" scale="17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2D41-9A2A-984D-BF38-28BF33D49F84}">
  <sheetPr>
    <tabColor rgb="FFFF0000"/>
    <pageSetUpPr fitToPage="1"/>
  </sheetPr>
  <dimension ref="B1:R87"/>
  <sheetViews>
    <sheetView topLeftCell="B1" zoomScale="50" zoomScaleNormal="50" zoomScaleSheetLayoutView="59" zoomScalePageLayoutView="73" workbookViewId="0">
      <selection activeCell="E38" sqref="E38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45876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502</v>
      </c>
      <c r="C4" s="443"/>
      <c r="D4" s="443"/>
      <c r="E4" s="443"/>
      <c r="F4" s="443"/>
      <c r="G4" s="443"/>
      <c r="H4" s="443"/>
      <c r="I4" s="444"/>
      <c r="J4" s="342" t="s">
        <v>248</v>
      </c>
      <c r="K4" s="343"/>
      <c r="L4" s="348" t="s">
        <v>247</v>
      </c>
      <c r="M4" s="349"/>
      <c r="N4" s="350"/>
      <c r="O4" s="376">
        <v>4.5724999999999998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246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0.35</v>
      </c>
      <c r="F10" s="58" t="s">
        <v>21</v>
      </c>
      <c r="G10" s="63" t="s">
        <v>218</v>
      </c>
      <c r="H10" s="56">
        <v>9</v>
      </c>
      <c r="I10" s="164" t="s">
        <v>40</v>
      </c>
      <c r="J10" s="61" t="s">
        <v>29</v>
      </c>
      <c r="K10" s="65"/>
      <c r="L10" s="64"/>
      <c r="M10" s="59">
        <v>0.35</v>
      </c>
      <c r="N10" s="58" t="s">
        <v>21</v>
      </c>
      <c r="O10" s="63" t="s">
        <v>218</v>
      </c>
      <c r="P10" s="163">
        <v>5.9</v>
      </c>
      <c r="Q10" s="55" t="s">
        <v>40</v>
      </c>
    </row>
    <row r="11" spans="2:17" ht="45">
      <c r="B11" s="61" t="s">
        <v>219</v>
      </c>
      <c r="C11" s="59">
        <v>0.37569444444444444</v>
      </c>
      <c r="D11" s="58">
        <v>3</v>
      </c>
      <c r="E11" s="59">
        <v>0.37986111111111109</v>
      </c>
      <c r="F11" s="58">
        <v>6</v>
      </c>
      <c r="G11" s="63" t="s">
        <v>224</v>
      </c>
      <c r="H11" s="56">
        <v>345</v>
      </c>
      <c r="I11" s="49" t="s">
        <v>36</v>
      </c>
      <c r="J11" s="61" t="s">
        <v>245</v>
      </c>
      <c r="K11" s="59">
        <v>0.37569444444444444</v>
      </c>
      <c r="L11" s="60">
        <v>3</v>
      </c>
      <c r="M11" s="59">
        <v>0.37986111111111109</v>
      </c>
      <c r="N11" s="58">
        <v>6</v>
      </c>
      <c r="O11" s="63" t="s">
        <v>224</v>
      </c>
      <c r="P11" s="56">
        <v>92</v>
      </c>
      <c r="Q11" s="55" t="s">
        <v>36</v>
      </c>
    </row>
    <row r="12" spans="2:17" ht="45">
      <c r="B12" s="61" t="s">
        <v>228</v>
      </c>
      <c r="C12" s="59">
        <v>0.39374999999999999</v>
      </c>
      <c r="D12" s="58">
        <v>2</v>
      </c>
      <c r="E12" s="59">
        <v>0.39791666666666664</v>
      </c>
      <c r="F12" s="162" t="s">
        <v>114</v>
      </c>
      <c r="G12" s="63" t="s">
        <v>244</v>
      </c>
      <c r="H12" s="56">
        <v>111</v>
      </c>
      <c r="I12" s="49" t="s">
        <v>35</v>
      </c>
      <c r="J12" s="161" t="s">
        <v>228</v>
      </c>
      <c r="K12" s="59">
        <v>0.39374999999999999</v>
      </c>
      <c r="L12" s="60">
        <v>2</v>
      </c>
      <c r="M12" s="59">
        <v>0.39930555555555558</v>
      </c>
      <c r="N12" s="58">
        <v>5</v>
      </c>
      <c r="O12" s="63"/>
      <c r="P12" s="56">
        <v>196</v>
      </c>
      <c r="Q12" s="55" t="s">
        <v>35</v>
      </c>
    </row>
    <row r="13" spans="2:17" ht="45">
      <c r="B13" s="304" t="s">
        <v>243</v>
      </c>
      <c r="C13" s="59">
        <v>0.4</v>
      </c>
      <c r="D13" s="58"/>
      <c r="E13" s="59"/>
      <c r="F13" s="58"/>
      <c r="G13" s="63"/>
      <c r="H13" s="43">
        <v>0.1076388888888889</v>
      </c>
      <c r="I13" s="49" t="s">
        <v>34</v>
      </c>
      <c r="J13" s="61" t="s">
        <v>242</v>
      </c>
      <c r="K13" s="59">
        <v>0.40972222222222221</v>
      </c>
      <c r="L13" s="60">
        <v>1</v>
      </c>
      <c r="M13" s="59">
        <v>0.41249999999999998</v>
      </c>
      <c r="N13" s="58" t="s">
        <v>3</v>
      </c>
      <c r="O13" s="59" t="s">
        <v>220</v>
      </c>
      <c r="P13" s="43">
        <v>6.458333333333334E-2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 t="s">
        <v>241</v>
      </c>
      <c r="K14" s="59">
        <v>0.41388888888888886</v>
      </c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0.1076388888888889</v>
      </c>
      <c r="I15" s="49" t="s">
        <v>32</v>
      </c>
      <c r="J15" s="80"/>
      <c r="K15" s="154"/>
      <c r="L15" s="153"/>
      <c r="M15" s="79"/>
      <c r="N15" s="152"/>
      <c r="O15" s="82"/>
      <c r="P15" s="76">
        <v>7.6388888888888895E-2</v>
      </c>
      <c r="Q15" s="75" t="s">
        <v>32</v>
      </c>
    </row>
    <row r="16" spans="2:17" ht="24.95" customHeight="1">
      <c r="B16" s="363" t="s">
        <v>240</v>
      </c>
      <c r="C16" s="364"/>
      <c r="D16" s="364"/>
      <c r="E16" s="364"/>
      <c r="F16" s="364"/>
      <c r="G16" s="364"/>
      <c r="H16" s="364"/>
      <c r="I16" s="365"/>
      <c r="J16" s="366" t="s">
        <v>239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513" t="s">
        <v>238</v>
      </c>
      <c r="D20" s="513"/>
      <c r="E20" s="513"/>
      <c r="F20" s="513"/>
      <c r="G20" s="513"/>
      <c r="H20" s="513"/>
      <c r="I20" s="513"/>
      <c r="J20" s="150" t="s">
        <v>66</v>
      </c>
      <c r="K20" s="385" t="s">
        <v>237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0.50763888888888897</v>
      </c>
      <c r="D22" s="143"/>
      <c r="E22" s="143"/>
      <c r="F22" s="143"/>
      <c r="G22" s="143"/>
      <c r="H22" s="143"/>
      <c r="I22" s="143"/>
      <c r="J22" s="33"/>
      <c r="K22" s="142" cm="1">
        <f t="array" ref="K22">INDEX(K11:K14,COUNT(K11:K14))+P15</f>
        <v>0.49027777777777776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0.51041666666666663</v>
      </c>
      <c r="D24" s="457" t="s">
        <v>236</v>
      </c>
      <c r="E24" s="458"/>
      <c r="F24" s="458"/>
      <c r="G24" s="458"/>
      <c r="H24" s="458"/>
      <c r="I24" s="459"/>
      <c r="J24" s="451" t="s">
        <v>235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0.59722222222222221</v>
      </c>
      <c r="D25" s="436" t="s">
        <v>234</v>
      </c>
      <c r="E25" s="437"/>
      <c r="F25" s="437"/>
      <c r="G25" s="437"/>
      <c r="H25" s="437"/>
      <c r="I25" s="438"/>
      <c r="J25" s="493" t="s">
        <v>233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232</v>
      </c>
      <c r="C28" s="364"/>
      <c r="D28" s="364"/>
      <c r="E28" s="364"/>
      <c r="F28" s="364"/>
      <c r="G28" s="364"/>
      <c r="H28" s="364"/>
      <c r="I28" s="365"/>
      <c r="J28" s="363" t="s">
        <v>231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122" t="s">
        <v>53</v>
      </c>
      <c r="C32" s="478" t="s">
        <v>230</v>
      </c>
      <c r="D32" s="479"/>
      <c r="E32" s="479"/>
      <c r="F32" s="479"/>
      <c r="G32" s="479"/>
      <c r="H32" s="479"/>
      <c r="I32" s="48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0.63472222222222219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0.59722222222222221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229</v>
      </c>
      <c r="C36" s="65"/>
      <c r="D36" s="97"/>
      <c r="E36" s="87">
        <v>0.65138888888888891</v>
      </c>
      <c r="F36" s="60"/>
      <c r="G36" s="96" t="s">
        <v>220</v>
      </c>
      <c r="H36" s="56">
        <v>2.6</v>
      </c>
      <c r="I36" s="49" t="s">
        <v>40</v>
      </c>
      <c r="J36" s="95"/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228</v>
      </c>
      <c r="C37" s="59">
        <v>0.66180555555555554</v>
      </c>
      <c r="D37" s="231"/>
      <c r="E37" s="59">
        <v>0.66736111111111107</v>
      </c>
      <c r="F37" s="89">
        <v>4</v>
      </c>
      <c r="G37" s="63" t="s">
        <v>222</v>
      </c>
      <c r="H37" s="56">
        <v>49</v>
      </c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219</v>
      </c>
      <c r="C38" s="87">
        <v>0.68263888888888891</v>
      </c>
      <c r="D38" s="58">
        <v>2</v>
      </c>
      <c r="E38" s="59">
        <v>0.68680555555555556</v>
      </c>
      <c r="F38" s="58">
        <v>4</v>
      </c>
      <c r="G38" s="63" t="s">
        <v>218</v>
      </c>
      <c r="H38" s="56">
        <v>204</v>
      </c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 t="s">
        <v>29</v>
      </c>
      <c r="C39" s="59">
        <v>0.71180555555555558</v>
      </c>
      <c r="D39" s="58" t="s">
        <v>28</v>
      </c>
      <c r="E39" s="59" t="s">
        <v>3</v>
      </c>
      <c r="F39" s="58" t="s">
        <v>3</v>
      </c>
      <c r="G39" s="63"/>
      <c r="H39" s="43">
        <v>3.125E-2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/>
      <c r="C40" s="59"/>
      <c r="D40" s="58"/>
      <c r="E40" s="59" t="s">
        <v>3</v>
      </c>
      <c r="F40" s="58" t="s">
        <v>3</v>
      </c>
      <c r="G40" s="63" t="s">
        <v>3</v>
      </c>
      <c r="H40" s="85">
        <v>0.2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>
        <f>H39*(100%+H40)</f>
        <v>3.7499999999999999E-2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2"/>
      <c r="J43" s="460" t="s">
        <v>227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0.41249999999999998</v>
      </c>
      <c r="F44" s="58" t="s">
        <v>21</v>
      </c>
      <c r="G44" s="63" t="s">
        <v>218</v>
      </c>
      <c r="H44" s="474"/>
      <c r="I44" s="475"/>
      <c r="J44" s="61" t="s">
        <v>226</v>
      </c>
      <c r="K44" s="65"/>
      <c r="L44" s="64"/>
      <c r="M44" s="59">
        <v>0.60972222222222228</v>
      </c>
      <c r="N44" s="58" t="s">
        <v>3</v>
      </c>
      <c r="O44" s="57" t="s">
        <v>220</v>
      </c>
      <c r="P44" s="476"/>
      <c r="Q44" s="477"/>
    </row>
    <row r="45" spans="2:17" ht="45">
      <c r="B45" s="61" t="s">
        <v>225</v>
      </c>
      <c r="C45" s="59">
        <v>0.43819444444444444</v>
      </c>
      <c r="D45" s="58">
        <v>3</v>
      </c>
      <c r="E45" s="59">
        <v>0.44236111111111109</v>
      </c>
      <c r="F45" s="58">
        <v>5</v>
      </c>
      <c r="G45" s="63" t="s">
        <v>224</v>
      </c>
      <c r="H45" s="62"/>
      <c r="I45" s="49"/>
      <c r="J45" s="61" t="s">
        <v>223</v>
      </c>
      <c r="K45" s="59">
        <v>0.62013888888888891</v>
      </c>
      <c r="L45" s="60" t="s">
        <v>114</v>
      </c>
      <c r="M45" s="59">
        <v>0.62569444444444444</v>
      </c>
      <c r="N45" s="58">
        <v>4</v>
      </c>
      <c r="O45" s="57" t="s">
        <v>222</v>
      </c>
      <c r="P45" s="56"/>
      <c r="Q45" s="55"/>
    </row>
    <row r="46" spans="2:17" ht="45">
      <c r="B46" s="61" t="s">
        <v>221</v>
      </c>
      <c r="C46" s="59">
        <v>0.45763888888888887</v>
      </c>
      <c r="D46" s="58">
        <v>2</v>
      </c>
      <c r="E46" s="59">
        <v>0.46250000000000002</v>
      </c>
      <c r="F46" s="58" t="s">
        <v>114</v>
      </c>
      <c r="G46" s="63" t="s">
        <v>220</v>
      </c>
      <c r="H46" s="62"/>
      <c r="I46" s="49"/>
      <c r="J46" s="61" t="s">
        <v>219</v>
      </c>
      <c r="K46" s="59">
        <v>0.64097222222222228</v>
      </c>
      <c r="L46" s="60">
        <v>2</v>
      </c>
      <c r="M46" s="59">
        <v>0.64513888888888893</v>
      </c>
      <c r="N46" s="58">
        <v>4</v>
      </c>
      <c r="O46" s="57" t="s">
        <v>218</v>
      </c>
      <c r="P46" s="56"/>
      <c r="Q46" s="55"/>
    </row>
    <row r="47" spans="2:17" ht="45.75" thickBot="1">
      <c r="B47" s="61" t="s">
        <v>217</v>
      </c>
      <c r="C47" s="59">
        <v>0.47013888888888888</v>
      </c>
      <c r="D47" s="58">
        <v>1</v>
      </c>
      <c r="E47" s="59"/>
      <c r="F47" s="58"/>
      <c r="G47" s="63" t="s">
        <v>3</v>
      </c>
      <c r="H47" s="62"/>
      <c r="I47" s="49"/>
      <c r="J47" s="61" t="s">
        <v>29</v>
      </c>
      <c r="K47" s="59">
        <v>0.67013888888888884</v>
      </c>
      <c r="L47" s="60" t="s">
        <v>28</v>
      </c>
      <c r="M47" s="59" t="s">
        <v>3</v>
      </c>
      <c r="N47" s="58"/>
      <c r="O47" s="57" t="s">
        <v>3</v>
      </c>
      <c r="P47" s="56"/>
      <c r="Q47" s="55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50"/>
      <c r="I48" s="49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4.95" customHeight="1">
      <c r="B49" s="514" t="s">
        <v>216</v>
      </c>
      <c r="C49" s="395"/>
      <c r="D49" s="395"/>
      <c r="E49" s="395"/>
      <c r="F49" s="395"/>
      <c r="G49" s="395"/>
      <c r="H49" s="395"/>
      <c r="I49" s="396"/>
      <c r="J49" s="515" t="s">
        <v>215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0.50763888888888897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0.49027777777777776</v>
      </c>
    </row>
    <row r="58" spans="2:18">
      <c r="B58" s="30" t="s">
        <v>14</v>
      </c>
      <c r="C58" s="26" t="s">
        <v>12</v>
      </c>
      <c r="D58" s="25">
        <f>C25+H41</f>
        <v>0.63472222222222219</v>
      </c>
      <c r="E58" s="29" t="s">
        <v>3</v>
      </c>
      <c r="F58" s="340" t="s">
        <v>11</v>
      </c>
      <c r="G58" s="340"/>
      <c r="H58" s="28">
        <f>E36-D58</f>
        <v>1.6666666666666718E-2</v>
      </c>
      <c r="I58" s="27"/>
      <c r="J58" s="26" t="s">
        <v>13</v>
      </c>
      <c r="K58" s="26" t="s">
        <v>12</v>
      </c>
      <c r="L58" s="25">
        <f>C25+P41</f>
        <v>0.59722222222222221</v>
      </c>
      <c r="N58" s="340" t="s">
        <v>11</v>
      </c>
      <c r="O58" s="340"/>
      <c r="P58" s="24">
        <f>K37-L58</f>
        <v>-0.59722222222222221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4">
    <mergeCell ref="J49:Q54"/>
    <mergeCell ref="H44:I44"/>
    <mergeCell ref="P44:Q44"/>
    <mergeCell ref="J16:Q19"/>
    <mergeCell ref="B8:I8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N58:O58"/>
    <mergeCell ref="J28:Q31"/>
    <mergeCell ref="B43:I43"/>
    <mergeCell ref="J43:Q43"/>
    <mergeCell ref="H35:I35"/>
    <mergeCell ref="P35:Q35"/>
    <mergeCell ref="C78:J81"/>
    <mergeCell ref="M65:Q65"/>
    <mergeCell ref="C66:J68"/>
    <mergeCell ref="C70:J72"/>
    <mergeCell ref="C74:J76"/>
    <mergeCell ref="M76:Q76"/>
    <mergeCell ref="M78:Q81"/>
    <mergeCell ref="F58:G58"/>
    <mergeCell ref="K21:M21"/>
    <mergeCell ref="J4:K5"/>
    <mergeCell ref="J6:K6"/>
    <mergeCell ref="L4:N5"/>
    <mergeCell ref="L6:N6"/>
    <mergeCell ref="C20:I20"/>
    <mergeCell ref="J8:Q8"/>
    <mergeCell ref="B16:I19"/>
    <mergeCell ref="H9:I9"/>
    <mergeCell ref="P9:Q9"/>
    <mergeCell ref="O4:Q6"/>
    <mergeCell ref="K20:Q20"/>
    <mergeCell ref="C32:I32"/>
    <mergeCell ref="B27:I27"/>
    <mergeCell ref="B49:I54"/>
  </mergeCells>
  <hyperlinks>
    <hyperlink ref="J6" r:id="rId1" xr:uid="{C4E8D30C-075D-634E-9E99-E17C0FD066C7}"/>
    <hyperlink ref="J25" r:id="rId2" xr:uid="{058B2D84-23B4-F84D-94A2-E7D6DE8281E3}"/>
    <hyperlink ref="C20:I20" r:id="rId3" display="Wnterberg VM A" xr:uid="{A9E0D1FA-D4B0-C344-BADD-AF2EFA0588E1}"/>
    <hyperlink ref="K20:Q20" r:id="rId4" display="Wintersberg VM B" xr:uid="{26066FC2-A7EA-B446-8DCF-8DAD9DDEFD4F}"/>
    <hyperlink ref="C32:I32" r:id="rId5" display="Wintersberg NM" xr:uid="{0BDF4F0D-D6BB-294D-88D7-FA40DC0B7B79}"/>
  </hyperlinks>
  <pageMargins left="0.70866141732283472" right="0.70866141732283472" top="0.78740157480314965" bottom="0.78740157480314965" header="0.31496062992125984" footer="0.31496062992125984"/>
  <pageSetup paperSize="9" scale="2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0E30-B6F8-3642-BD22-591587099BF1}">
  <sheetPr>
    <tabColor rgb="FFFF0000"/>
    <pageSetUpPr fitToPage="1"/>
  </sheetPr>
  <dimension ref="B1:R87"/>
  <sheetViews>
    <sheetView zoomScale="46" zoomScaleNormal="46" zoomScaleSheetLayoutView="51" zoomScalePageLayoutView="54" workbookViewId="0">
      <selection activeCell="P7" sqref="P7"/>
    </sheetView>
  </sheetViews>
  <sheetFormatPr baseColWidth="10" defaultColWidth="9.33203125" defaultRowHeight="37.5"/>
  <cols>
    <col min="1" max="1" width="0.88671875" style="1" customWidth="1"/>
    <col min="2" max="2" width="56.109375" style="1" customWidth="1"/>
    <col min="3" max="7" width="17.88671875" style="2" customWidth="1"/>
    <col min="8" max="8" width="12.44140625" style="2" customWidth="1"/>
    <col min="9" max="9" width="11" style="2" customWidth="1"/>
    <col min="10" max="10" width="55.88671875" style="2" customWidth="1"/>
    <col min="11" max="11" width="17.88671875" style="2" customWidth="1"/>
    <col min="12" max="12" width="17.88671875" style="4" customWidth="1"/>
    <col min="13" max="13" width="17.88671875" style="3" customWidth="1"/>
    <col min="14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45881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465</v>
      </c>
      <c r="C4" s="443"/>
      <c r="D4" s="443"/>
      <c r="E4" s="443"/>
      <c r="F4" s="443"/>
      <c r="G4" s="443"/>
      <c r="H4" s="443"/>
      <c r="I4" s="444"/>
      <c r="J4" s="342" t="s">
        <v>416</v>
      </c>
      <c r="K4" s="343"/>
      <c r="L4" s="517" t="s">
        <v>464</v>
      </c>
      <c r="M4" s="349"/>
      <c r="N4" s="350"/>
      <c r="O4" s="376">
        <v>7.5824999999999996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463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0.31597222222222221</v>
      </c>
      <c r="F10" s="58">
        <v>7</v>
      </c>
      <c r="G10" s="63" t="s">
        <v>123</v>
      </c>
      <c r="H10" s="56">
        <v>10.4</v>
      </c>
      <c r="I10" s="164" t="s">
        <v>40</v>
      </c>
      <c r="J10" s="61" t="s">
        <v>29</v>
      </c>
      <c r="K10" s="65"/>
      <c r="L10" s="64"/>
      <c r="M10" s="59">
        <v>0.33680555555555558</v>
      </c>
      <c r="N10" s="58">
        <v>6</v>
      </c>
      <c r="O10" s="63" t="s">
        <v>462</v>
      </c>
      <c r="P10" s="163">
        <v>5.7</v>
      </c>
      <c r="Q10" s="55" t="s">
        <v>40</v>
      </c>
    </row>
    <row r="11" spans="2:17" ht="45">
      <c r="B11" s="61" t="s">
        <v>439</v>
      </c>
      <c r="C11" s="59">
        <v>0.3347222222222222</v>
      </c>
      <c r="D11" s="58">
        <v>4</v>
      </c>
      <c r="E11" s="59">
        <v>0.33819444444444446</v>
      </c>
      <c r="F11" s="58">
        <v>3</v>
      </c>
      <c r="G11" s="63" t="s">
        <v>438</v>
      </c>
      <c r="H11" s="56">
        <v>78</v>
      </c>
      <c r="I11" s="49" t="s">
        <v>36</v>
      </c>
      <c r="J11" s="61" t="s">
        <v>461</v>
      </c>
      <c r="K11" s="59">
        <v>0.38680555555555557</v>
      </c>
      <c r="L11" s="60">
        <v>1</v>
      </c>
      <c r="M11" s="59">
        <v>0.38958333333333334</v>
      </c>
      <c r="N11" s="58" t="s">
        <v>460</v>
      </c>
      <c r="O11" s="63" t="s">
        <v>459</v>
      </c>
      <c r="P11" s="56">
        <v>49</v>
      </c>
      <c r="Q11" s="55" t="s">
        <v>36</v>
      </c>
    </row>
    <row r="12" spans="2:17" ht="45">
      <c r="B12" s="61" t="s">
        <v>436</v>
      </c>
      <c r="C12" s="59">
        <v>0.36666666666666664</v>
      </c>
      <c r="D12" s="58">
        <v>3</v>
      </c>
      <c r="E12" s="59"/>
      <c r="F12" s="162" t="s">
        <v>3</v>
      </c>
      <c r="G12" s="63" t="s">
        <v>3</v>
      </c>
      <c r="H12" s="56">
        <v>75</v>
      </c>
      <c r="I12" s="49" t="s">
        <v>35</v>
      </c>
      <c r="J12" s="161" t="s">
        <v>458</v>
      </c>
      <c r="K12" s="59">
        <v>0.39444444444444443</v>
      </c>
      <c r="L12" s="60"/>
      <c r="M12" s="59"/>
      <c r="N12" s="58"/>
      <c r="O12" s="63"/>
      <c r="P12" s="56">
        <v>49</v>
      </c>
      <c r="Q12" s="55" t="s">
        <v>35</v>
      </c>
    </row>
    <row r="13" spans="2:17" ht="45">
      <c r="B13" s="160"/>
      <c r="C13" s="59" t="s">
        <v>3</v>
      </c>
      <c r="D13" s="58" t="s">
        <v>3</v>
      </c>
      <c r="E13" s="59"/>
      <c r="F13" s="58"/>
      <c r="G13" s="63"/>
      <c r="H13" s="43">
        <v>0.10416666666666667</v>
      </c>
      <c r="I13" s="49" t="s">
        <v>34</v>
      </c>
      <c r="J13" s="61"/>
      <c r="K13" s="59"/>
      <c r="L13" s="60"/>
      <c r="M13" s="59"/>
      <c r="N13" s="58" t="s">
        <v>3</v>
      </c>
      <c r="O13" s="63"/>
      <c r="P13" s="43">
        <v>5.6944444444444443E-2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0.10416666666666667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P13*(100%+P14)</f>
        <v>6.8333333333333329E-2</v>
      </c>
      <c r="Q15" s="75" t="s">
        <v>32</v>
      </c>
    </row>
    <row r="16" spans="2:17" ht="24.95" customHeight="1">
      <c r="B16" s="363" t="s">
        <v>457</v>
      </c>
      <c r="C16" s="364"/>
      <c r="D16" s="364"/>
      <c r="E16" s="364"/>
      <c r="F16" s="364"/>
      <c r="G16" s="364"/>
      <c r="H16" s="364"/>
      <c r="I16" s="365"/>
      <c r="J16" s="366" t="s">
        <v>456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339" t="s">
        <v>455</v>
      </c>
      <c r="C20" s="518" t="s">
        <v>454</v>
      </c>
      <c r="D20" s="519"/>
      <c r="E20" s="519"/>
      <c r="F20" s="519"/>
      <c r="G20" s="519"/>
      <c r="H20" s="519"/>
      <c r="I20" s="520"/>
      <c r="J20" s="330" t="s">
        <v>453</v>
      </c>
      <c r="K20" s="385" t="s">
        <v>452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38"/>
      <c r="K21" s="214"/>
      <c r="L21" s="213"/>
      <c r="M21" s="212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0.47083333333333333</v>
      </c>
      <c r="D22" s="143"/>
      <c r="E22" s="143"/>
      <c r="F22" s="143"/>
      <c r="G22" s="143"/>
      <c r="H22" s="143"/>
      <c r="I22" s="143"/>
      <c r="J22" s="33" t="s">
        <v>64</v>
      </c>
      <c r="K22" s="142" cm="1">
        <f t="array" ref="K22">INDEX(K11:K14,COUNT(K11:K14))+P15</f>
        <v>0.46277777777777773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/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0.4826388888888889</v>
      </c>
      <c r="D24" s="457" t="s">
        <v>451</v>
      </c>
      <c r="E24" s="458"/>
      <c r="F24" s="458"/>
      <c r="G24" s="458"/>
      <c r="H24" s="458"/>
      <c r="I24" s="459"/>
      <c r="J24" s="451" t="s">
        <v>450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0.61597222222222225</v>
      </c>
      <c r="D25" s="436" t="s">
        <v>449</v>
      </c>
      <c r="E25" s="437"/>
      <c r="F25" s="437"/>
      <c r="G25" s="437"/>
      <c r="H25" s="437"/>
      <c r="I25" s="438"/>
      <c r="J25" s="516" t="s">
        <v>448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447</v>
      </c>
      <c r="C28" s="364"/>
      <c r="D28" s="364"/>
      <c r="E28" s="364"/>
      <c r="F28" s="364"/>
      <c r="G28" s="364"/>
      <c r="H28" s="364"/>
      <c r="I28" s="365"/>
      <c r="J28" s="363" t="s">
        <v>447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338" t="s">
        <v>445</v>
      </c>
      <c r="C32" s="490" t="s">
        <v>446</v>
      </c>
      <c r="D32" s="491"/>
      <c r="E32" s="491"/>
      <c r="F32" s="491"/>
      <c r="G32" s="491"/>
      <c r="H32" s="491"/>
      <c r="I32" s="492"/>
      <c r="J32" s="337" t="s">
        <v>445</v>
      </c>
      <c r="K32" s="490" t="s">
        <v>444</v>
      </c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0.64375000000000004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0.64930555555555558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443</v>
      </c>
      <c r="C36" s="65"/>
      <c r="D36" s="97"/>
      <c r="E36" s="87">
        <v>0.4826388888888889</v>
      </c>
      <c r="F36" s="60" t="s">
        <v>3</v>
      </c>
      <c r="G36" s="96" t="s">
        <v>440</v>
      </c>
      <c r="H36" s="56">
        <v>2.75</v>
      </c>
      <c r="I36" s="49" t="s">
        <v>40</v>
      </c>
      <c r="J36" s="98" t="s">
        <v>443</v>
      </c>
      <c r="K36" s="65"/>
      <c r="L36" s="97"/>
      <c r="M36" s="87">
        <v>0.4826388888888889</v>
      </c>
      <c r="N36" s="60" t="s">
        <v>3</v>
      </c>
      <c r="O36" s="96" t="s">
        <v>440</v>
      </c>
      <c r="P36" s="92">
        <v>2.75</v>
      </c>
      <c r="Q36" s="91" t="s">
        <v>40</v>
      </c>
    </row>
    <row r="37" spans="2:17" ht="45">
      <c r="B37" s="61" t="s">
        <v>442</v>
      </c>
      <c r="C37" s="59">
        <v>0.60763888888888884</v>
      </c>
      <c r="D37" s="231"/>
      <c r="E37" s="59">
        <v>0.60763888888888884</v>
      </c>
      <c r="F37" s="89"/>
      <c r="G37" s="96" t="s">
        <v>440</v>
      </c>
      <c r="H37" s="56">
        <v>6</v>
      </c>
      <c r="I37" s="49" t="s">
        <v>36</v>
      </c>
      <c r="J37" s="61" t="s">
        <v>442</v>
      </c>
      <c r="K37" s="59">
        <v>0.60763888888888884</v>
      </c>
      <c r="L37" s="231"/>
      <c r="M37" s="59">
        <v>0.60763888888888884</v>
      </c>
      <c r="N37" s="89"/>
      <c r="O37" s="96" t="s">
        <v>440</v>
      </c>
      <c r="P37" s="56">
        <v>6</v>
      </c>
      <c r="Q37" s="55" t="s">
        <v>36</v>
      </c>
    </row>
    <row r="38" spans="2:17" ht="45">
      <c r="B38" s="61" t="s">
        <v>437</v>
      </c>
      <c r="C38" s="59">
        <v>0.61597222222222225</v>
      </c>
      <c r="D38" s="58"/>
      <c r="E38" s="59" t="s">
        <v>3</v>
      </c>
      <c r="F38" s="58" t="s">
        <v>3</v>
      </c>
      <c r="G38" s="63"/>
      <c r="H38" s="56">
        <v>5</v>
      </c>
      <c r="I38" s="49" t="s">
        <v>35</v>
      </c>
      <c r="J38" s="61" t="s">
        <v>437</v>
      </c>
      <c r="K38" s="59">
        <v>0.61597222222222225</v>
      </c>
      <c r="L38" s="58"/>
      <c r="M38" s="59" t="s">
        <v>3</v>
      </c>
      <c r="N38" s="58" t="s">
        <v>3</v>
      </c>
      <c r="O38" s="63"/>
      <c r="P38" s="56">
        <v>5</v>
      </c>
      <c r="Q38" s="55" t="s">
        <v>35</v>
      </c>
    </row>
    <row r="39" spans="2:17" ht="45">
      <c r="B39" s="61" t="s">
        <v>127</v>
      </c>
      <c r="C39" s="59"/>
      <c r="D39" s="58"/>
      <c r="E39" s="59">
        <v>0.63124999999999998</v>
      </c>
      <c r="F39" s="58">
        <v>5</v>
      </c>
      <c r="G39" s="63" t="s">
        <v>150</v>
      </c>
      <c r="H39" s="43">
        <v>2.7777777777777776E-2</v>
      </c>
      <c r="I39" s="49" t="s">
        <v>34</v>
      </c>
      <c r="J39" s="61" t="s">
        <v>127</v>
      </c>
      <c r="K39" s="59"/>
      <c r="L39" s="58"/>
      <c r="M39" s="59">
        <v>0.63124999999999998</v>
      </c>
      <c r="N39" s="58">
        <v>5</v>
      </c>
      <c r="O39" s="63" t="s">
        <v>150</v>
      </c>
      <c r="P39" s="43">
        <v>2.7777777777777776E-2</v>
      </c>
      <c r="Q39" s="55" t="s">
        <v>34</v>
      </c>
    </row>
    <row r="40" spans="2:17" ht="45">
      <c r="B40" s="61" t="s">
        <v>29</v>
      </c>
      <c r="C40" s="59">
        <v>0.66041666666666665</v>
      </c>
      <c r="D40" s="58"/>
      <c r="E40" s="59"/>
      <c r="F40" s="58" t="s">
        <v>3</v>
      </c>
      <c r="G40" s="63" t="s">
        <v>3</v>
      </c>
      <c r="H40" s="85">
        <v>0</v>
      </c>
      <c r="I40" s="86" t="s">
        <v>33</v>
      </c>
      <c r="J40" s="61" t="s">
        <v>29</v>
      </c>
      <c r="K40" s="59">
        <v>0.66041666666666665</v>
      </c>
      <c r="L40" s="58"/>
      <c r="M40" s="59"/>
      <c r="N40" s="58" t="s">
        <v>3</v>
      </c>
      <c r="O40" s="63" t="s">
        <v>3</v>
      </c>
      <c r="P40" s="85">
        <v>0.2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>
        <f>H39*(100%+H40)</f>
        <v>2.7777777777777776E-2</v>
      </c>
      <c r="I41" s="81" t="s">
        <v>32</v>
      </c>
      <c r="J41" s="83"/>
      <c r="K41" s="79"/>
      <c r="L41" s="78"/>
      <c r="M41" s="59" t="s">
        <v>3</v>
      </c>
      <c r="N41" s="78"/>
      <c r="O41" s="82"/>
      <c r="P41" s="76">
        <f>P39*(100%+P40)</f>
        <v>3.3333333333333333E-2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95" t="s">
        <v>29</v>
      </c>
      <c r="C44" s="166"/>
      <c r="D44" s="165"/>
      <c r="E44" s="59">
        <v>0.44097222222222221</v>
      </c>
      <c r="F44" s="58">
        <v>7</v>
      </c>
      <c r="G44" s="63" t="s">
        <v>123</v>
      </c>
      <c r="H44" s="190"/>
      <c r="I44" s="72"/>
      <c r="J44" s="61" t="s">
        <v>441</v>
      </c>
      <c r="K44" s="65"/>
      <c r="L44" s="64"/>
      <c r="M44" s="59">
        <v>0.5</v>
      </c>
      <c r="N44" s="58" t="s">
        <v>3</v>
      </c>
      <c r="O44" s="63" t="s">
        <v>440</v>
      </c>
      <c r="P44" s="72"/>
      <c r="Q44" s="67"/>
    </row>
    <row r="45" spans="2:17" ht="45">
      <c r="B45" s="61" t="s">
        <v>439</v>
      </c>
      <c r="C45" s="59">
        <v>0.4597222222222222</v>
      </c>
      <c r="D45" s="58">
        <v>4</v>
      </c>
      <c r="E45" s="59">
        <v>0.46319444444444446</v>
      </c>
      <c r="F45" s="58">
        <v>3</v>
      </c>
      <c r="G45" s="63" t="s">
        <v>438</v>
      </c>
      <c r="H45" s="190"/>
      <c r="I45" s="72"/>
      <c r="J45" s="61" t="s">
        <v>437</v>
      </c>
      <c r="K45" s="59">
        <v>0.61597222222222225</v>
      </c>
      <c r="L45" s="60"/>
      <c r="M45" s="59" t="s">
        <v>3</v>
      </c>
      <c r="N45" s="58" t="s">
        <v>3</v>
      </c>
      <c r="O45" s="63"/>
      <c r="P45" s="72"/>
      <c r="Q45" s="67"/>
    </row>
    <row r="46" spans="2:17" ht="45">
      <c r="B46" s="61" t="s">
        <v>436</v>
      </c>
      <c r="C46" s="59">
        <v>0.49166666666666664</v>
      </c>
      <c r="D46" s="58">
        <v>3</v>
      </c>
      <c r="E46" s="59"/>
      <c r="F46" s="162" t="s">
        <v>3</v>
      </c>
      <c r="G46" s="63" t="s">
        <v>3</v>
      </c>
      <c r="H46" s="190"/>
      <c r="I46" s="72"/>
      <c r="J46" s="61" t="s">
        <v>127</v>
      </c>
      <c r="K46" s="59"/>
      <c r="L46" s="60"/>
      <c r="M46" s="59">
        <v>0.63124999999999998</v>
      </c>
      <c r="N46" s="58">
        <v>5</v>
      </c>
      <c r="O46" s="63" t="s">
        <v>150</v>
      </c>
      <c r="P46" s="72"/>
      <c r="Q46" s="67"/>
    </row>
    <row r="47" spans="2:17" ht="45.75" thickBot="1">
      <c r="B47" s="61"/>
      <c r="C47" s="59"/>
      <c r="D47" s="58"/>
      <c r="E47" s="59"/>
      <c r="F47" s="58"/>
      <c r="G47" s="63" t="s">
        <v>3</v>
      </c>
      <c r="H47" s="190"/>
      <c r="I47" s="72"/>
      <c r="J47" s="61" t="s">
        <v>29</v>
      </c>
      <c r="K47" s="59">
        <v>0.66041666666666665</v>
      </c>
      <c r="L47" s="60"/>
      <c r="M47" s="59"/>
      <c r="N47" s="58" t="s">
        <v>3</v>
      </c>
      <c r="O47" s="63" t="s">
        <v>3</v>
      </c>
      <c r="P47" s="72"/>
      <c r="Q47" s="67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190"/>
      <c r="I48" s="72"/>
      <c r="J48" s="48"/>
      <c r="K48" s="46"/>
      <c r="L48" s="47"/>
      <c r="M48" s="46"/>
      <c r="N48" s="45" t="s">
        <v>3</v>
      </c>
      <c r="O48" s="224" t="s">
        <v>3</v>
      </c>
      <c r="P48" s="72"/>
      <c r="Q48" s="42" t="s">
        <v>435</v>
      </c>
    </row>
    <row r="49" spans="2:18" ht="24.95" customHeight="1">
      <c r="B49" s="394" t="s">
        <v>434</v>
      </c>
      <c r="C49" s="395"/>
      <c r="D49" s="395"/>
      <c r="E49" s="395"/>
      <c r="F49" s="395"/>
      <c r="G49" s="395"/>
      <c r="H49" s="395"/>
      <c r="I49" s="396"/>
      <c r="J49" s="465" t="s">
        <v>433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0.47083333333333333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0.46277777777777773</v>
      </c>
    </row>
    <row r="58" spans="2:18">
      <c r="B58" s="30" t="s">
        <v>14</v>
      </c>
      <c r="C58" s="26" t="s">
        <v>12</v>
      </c>
      <c r="D58" s="25">
        <f>C25+H41</f>
        <v>0.64375000000000004</v>
      </c>
      <c r="E58" s="29" t="s">
        <v>3</v>
      </c>
      <c r="F58" s="340" t="s">
        <v>11</v>
      </c>
      <c r="G58" s="340"/>
      <c r="H58" s="28">
        <f>E36-D58</f>
        <v>-0.16111111111111115</v>
      </c>
      <c r="I58" s="27"/>
      <c r="J58" s="26" t="s">
        <v>13</v>
      </c>
      <c r="K58" s="26" t="s">
        <v>12</v>
      </c>
      <c r="L58" s="25">
        <f>C25+P41</f>
        <v>0.64930555555555558</v>
      </c>
      <c r="N58" s="340" t="s">
        <v>11</v>
      </c>
      <c r="O58" s="340"/>
      <c r="P58" s="24">
        <f>K37-L58</f>
        <v>-4.1666666666666741E-2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5" spans="3:17">
      <c r="C85" s="3"/>
    </row>
    <row r="87" spans="3:17">
      <c r="J87" s="4"/>
      <c r="K87" s="3"/>
      <c r="L87" s="2"/>
      <c r="M87" s="2"/>
      <c r="P87" s="1"/>
      <c r="Q87" s="1"/>
    </row>
  </sheetData>
  <mergeCells count="41">
    <mergeCell ref="B63:Q63"/>
    <mergeCell ref="B8:I8"/>
    <mergeCell ref="C78:J81"/>
    <mergeCell ref="M65:Q65"/>
    <mergeCell ref="C66:J68"/>
    <mergeCell ref="C70:J72"/>
    <mergeCell ref="C74:J76"/>
    <mergeCell ref="M76:Q76"/>
    <mergeCell ref="M78:Q81"/>
    <mergeCell ref="F58:G58"/>
    <mergeCell ref="N58:O58"/>
    <mergeCell ref="C20:I20"/>
    <mergeCell ref="J8:Q8"/>
    <mergeCell ref="B16:I19"/>
    <mergeCell ref="H9:I9"/>
    <mergeCell ref="P9:Q9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J28:Q31"/>
    <mergeCell ref="J4:K5"/>
    <mergeCell ref="J6:K6"/>
    <mergeCell ref="L4:N5"/>
    <mergeCell ref="L6:N6"/>
    <mergeCell ref="J16:Q19"/>
    <mergeCell ref="K20:Q20"/>
    <mergeCell ref="C32:I32"/>
    <mergeCell ref="B27:I27"/>
    <mergeCell ref="B49:I54"/>
    <mergeCell ref="J49:Q54"/>
    <mergeCell ref="B43:I43"/>
    <mergeCell ref="J43:Q43"/>
    <mergeCell ref="H35:I35"/>
    <mergeCell ref="P35:Q35"/>
  </mergeCells>
  <hyperlinks>
    <hyperlink ref="B20" r:id="rId1" xr:uid="{BC6F89F2-F52D-2B49-A3EC-3826728E69DC}"/>
    <hyperlink ref="J20" r:id="rId2" xr:uid="{2AC942C4-DDC1-DC45-AF99-DB970BA5D27C}"/>
    <hyperlink ref="B32" r:id="rId3" xr:uid="{FC8DE9F0-C930-4144-9C56-F1FABB2E4523}"/>
    <hyperlink ref="J32" r:id="rId4" xr:uid="{0F9EAD16-F89A-6146-B7BD-E8DC2AE55A97}"/>
    <hyperlink ref="J6" r:id="rId5" xr:uid="{6E2EE3F7-5DED-304D-A505-08A350B57ED3}"/>
  </hyperlinks>
  <printOptions horizontalCentered="1"/>
  <pageMargins left="0.25" right="0.25" top="0.75" bottom="0.75" header="0.3" footer="0.3"/>
  <pageSetup paperSize="9" scale="24" orientation="landscape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2DE0-3E95-AE43-B937-328C8CC724B0}">
  <sheetPr>
    <tabColor rgb="FFFF0000"/>
    <pageSetUpPr fitToPage="1"/>
  </sheetPr>
  <dimension ref="B1:U94"/>
  <sheetViews>
    <sheetView zoomScale="50" zoomScaleNormal="50" zoomScalePageLayoutView="45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56.109375" style="1" customWidth="1"/>
    <col min="3" max="7" width="17.88671875" style="2" customWidth="1"/>
    <col min="8" max="8" width="12.44140625" style="2" customWidth="1"/>
    <col min="9" max="9" width="11" style="2" customWidth="1"/>
    <col min="10" max="10" width="55.88671875" style="2" customWidth="1"/>
    <col min="11" max="11" width="17.88671875" style="2" customWidth="1"/>
    <col min="12" max="12" width="17.88671875" style="4" customWidth="1"/>
    <col min="13" max="13" width="17.88671875" style="3" customWidth="1"/>
    <col min="14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/>
    <row r="2" spans="2:17" ht="38.25" thickBot="1">
      <c r="B2" s="303"/>
      <c r="N2" s="183" t="s">
        <v>87</v>
      </c>
      <c r="O2" s="521" t="s">
        <v>214</v>
      </c>
      <c r="P2" s="522"/>
      <c r="Q2" s="523"/>
    </row>
    <row r="3" spans="2:17" ht="38.25" thickBot="1"/>
    <row r="4" spans="2:17" ht="20.100000000000001" customHeight="1">
      <c r="B4" s="527" t="s">
        <v>213</v>
      </c>
      <c r="C4" s="528"/>
      <c r="D4" s="528"/>
      <c r="E4" s="528"/>
      <c r="F4" s="528"/>
      <c r="G4" s="528"/>
      <c r="H4" s="528"/>
      <c r="I4" s="529"/>
      <c r="J4" s="342" t="s">
        <v>212</v>
      </c>
      <c r="K4" s="343"/>
      <c r="L4" s="348" t="s">
        <v>211</v>
      </c>
      <c r="M4" s="349"/>
      <c r="N4" s="350"/>
      <c r="O4" s="504">
        <v>1.3425</v>
      </c>
      <c r="P4" s="505"/>
      <c r="Q4" s="506"/>
    </row>
    <row r="5" spans="2:17" ht="20.100000000000001" customHeight="1" thickBot="1">
      <c r="B5" s="530"/>
      <c r="C5" s="531"/>
      <c r="D5" s="531"/>
      <c r="E5" s="531"/>
      <c r="F5" s="531"/>
      <c r="G5" s="531"/>
      <c r="H5" s="531"/>
      <c r="I5" s="532"/>
      <c r="J5" s="344"/>
      <c r="K5" s="345"/>
      <c r="L5" s="351"/>
      <c r="M5" s="352"/>
      <c r="N5" s="353"/>
      <c r="O5" s="507"/>
      <c r="P5" s="508"/>
      <c r="Q5" s="509"/>
    </row>
    <row r="6" spans="2:17" ht="38.25" thickBot="1">
      <c r="B6" s="533"/>
      <c r="C6" s="534"/>
      <c r="D6" s="534"/>
      <c r="E6" s="534"/>
      <c r="F6" s="534"/>
      <c r="G6" s="534"/>
      <c r="H6" s="534"/>
      <c r="I6" s="535"/>
      <c r="J6" s="487" t="s">
        <v>210</v>
      </c>
      <c r="K6" s="488"/>
      <c r="L6" s="494" t="str">
        <f>HYPERLINK("mailto:"&amp;K6,"Anmeldung")</f>
        <v>Anmeldung</v>
      </c>
      <c r="M6" s="485"/>
      <c r="N6" s="486"/>
      <c r="O6" s="510"/>
      <c r="P6" s="511"/>
      <c r="Q6" s="512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>
      <c r="B10" s="302" t="s">
        <v>209</v>
      </c>
      <c r="C10" s="246"/>
      <c r="D10" s="248"/>
      <c r="E10" s="300">
        <v>0.35</v>
      </c>
      <c r="F10" s="240"/>
      <c r="G10" s="261" t="s">
        <v>208</v>
      </c>
      <c r="H10" s="56">
        <v>13.4</v>
      </c>
      <c r="I10" s="164" t="s">
        <v>40</v>
      </c>
      <c r="J10" s="244" t="s">
        <v>29</v>
      </c>
      <c r="K10" s="246"/>
      <c r="L10" s="245"/>
      <c r="M10" s="300">
        <v>0.40069444444444446</v>
      </c>
      <c r="N10" s="247">
        <v>31</v>
      </c>
      <c r="O10" s="261" t="s">
        <v>207</v>
      </c>
      <c r="P10" s="163">
        <v>4.9000000000000004</v>
      </c>
      <c r="Q10" s="55" t="s">
        <v>40</v>
      </c>
    </row>
    <row r="11" spans="2:17">
      <c r="B11" s="301" t="s">
        <v>206</v>
      </c>
      <c r="C11" s="300">
        <v>0.35625000000000001</v>
      </c>
      <c r="D11" s="240"/>
      <c r="E11" s="241"/>
      <c r="F11" s="240"/>
      <c r="G11" s="239"/>
      <c r="H11" s="56">
        <v>320</v>
      </c>
      <c r="I11" s="49" t="s">
        <v>36</v>
      </c>
      <c r="J11" s="244" t="s">
        <v>205</v>
      </c>
      <c r="K11" s="300">
        <v>0.41875000000000001</v>
      </c>
      <c r="L11" s="242"/>
      <c r="M11" s="241"/>
      <c r="N11" s="240">
        <v>4</v>
      </c>
      <c r="O11" s="239"/>
      <c r="P11" s="56">
        <v>55</v>
      </c>
      <c r="Q11" s="55" t="s">
        <v>36</v>
      </c>
    </row>
    <row r="12" spans="2:17">
      <c r="B12" s="296"/>
      <c r="C12" s="241" t="s">
        <v>3</v>
      </c>
      <c r="D12" s="240" t="s">
        <v>3</v>
      </c>
      <c r="E12" s="241"/>
      <c r="F12" s="299" t="s">
        <v>3</v>
      </c>
      <c r="G12" s="239" t="s">
        <v>3</v>
      </c>
      <c r="H12" s="56">
        <v>410</v>
      </c>
      <c r="I12" s="49" t="s">
        <v>35</v>
      </c>
      <c r="J12" s="298" t="s">
        <v>3</v>
      </c>
      <c r="K12" s="241"/>
      <c r="L12" s="242"/>
      <c r="M12" s="241" t="s">
        <v>3</v>
      </c>
      <c r="N12" s="240"/>
      <c r="O12" s="239"/>
      <c r="P12" s="56">
        <v>60</v>
      </c>
      <c r="Q12" s="55" t="s">
        <v>35</v>
      </c>
    </row>
    <row r="13" spans="2:17">
      <c r="B13" s="297"/>
      <c r="C13" s="241" t="s">
        <v>3</v>
      </c>
      <c r="D13" s="240" t="s">
        <v>3</v>
      </c>
      <c r="E13" s="241"/>
      <c r="F13" s="240" t="s">
        <v>3</v>
      </c>
      <c r="G13" s="239"/>
      <c r="H13" s="43">
        <v>0.14583333333333334</v>
      </c>
      <c r="I13" s="49" t="s">
        <v>34</v>
      </c>
      <c r="J13" s="243"/>
      <c r="K13" s="241"/>
      <c r="L13" s="242"/>
      <c r="M13" s="241"/>
      <c r="N13" s="240" t="s">
        <v>3</v>
      </c>
      <c r="O13" s="239"/>
      <c r="P13" s="43">
        <v>5.2083333333333336E-2</v>
      </c>
      <c r="Q13" s="55" t="s">
        <v>34</v>
      </c>
    </row>
    <row r="14" spans="2:17">
      <c r="B14" s="296"/>
      <c r="C14" s="241"/>
      <c r="D14" s="240"/>
      <c r="E14" s="241"/>
      <c r="F14" s="240"/>
      <c r="G14" s="239"/>
      <c r="H14" s="85">
        <v>0</v>
      </c>
      <c r="I14" s="86" t="s">
        <v>33</v>
      </c>
      <c r="J14" s="243"/>
      <c r="K14" s="241"/>
      <c r="L14" s="242"/>
      <c r="M14" s="241"/>
      <c r="N14" s="240"/>
      <c r="O14" s="239"/>
      <c r="P14" s="85">
        <v>0.2</v>
      </c>
      <c r="Q14" s="55" t="s">
        <v>33</v>
      </c>
    </row>
    <row r="15" spans="2:17" ht="38.25" thickBot="1">
      <c r="B15" s="295"/>
      <c r="C15" s="294"/>
      <c r="D15" s="237"/>
      <c r="E15" s="293"/>
      <c r="F15" s="237"/>
      <c r="G15" s="292"/>
      <c r="H15" s="43">
        <f>H13*(100%+H14)</f>
        <v>0.14583333333333334</v>
      </c>
      <c r="I15" s="49" t="s">
        <v>32</v>
      </c>
      <c r="J15" s="252"/>
      <c r="K15" s="291"/>
      <c r="L15" s="290"/>
      <c r="M15" s="254"/>
      <c r="N15" s="289"/>
      <c r="O15" s="253"/>
      <c r="P15" s="76">
        <f>P13*(100%+P14)</f>
        <v>6.25E-2</v>
      </c>
      <c r="Q15" s="75" t="s">
        <v>32</v>
      </c>
    </row>
    <row r="16" spans="2:17" ht="24.95" customHeight="1">
      <c r="B16" s="495" t="s">
        <v>204</v>
      </c>
      <c r="C16" s="496"/>
      <c r="D16" s="496"/>
      <c r="E16" s="496"/>
      <c r="F16" s="496"/>
      <c r="G16" s="496"/>
      <c r="H16" s="496"/>
      <c r="I16" s="497"/>
      <c r="J16" s="498" t="s">
        <v>203</v>
      </c>
      <c r="K16" s="499"/>
      <c r="L16" s="499"/>
      <c r="M16" s="499"/>
      <c r="N16" s="499"/>
      <c r="O16" s="499"/>
      <c r="P16" s="499"/>
      <c r="Q16" s="500"/>
    </row>
    <row r="17" spans="2:17" ht="24.95" customHeight="1">
      <c r="B17" s="498"/>
      <c r="C17" s="499"/>
      <c r="D17" s="499"/>
      <c r="E17" s="499"/>
      <c r="F17" s="499"/>
      <c r="G17" s="499"/>
      <c r="H17" s="499"/>
      <c r="I17" s="500"/>
      <c r="J17" s="498"/>
      <c r="K17" s="499"/>
      <c r="L17" s="499"/>
      <c r="M17" s="499"/>
      <c r="N17" s="499"/>
      <c r="O17" s="499"/>
      <c r="P17" s="499"/>
      <c r="Q17" s="500"/>
    </row>
    <row r="18" spans="2:17" ht="24.95" customHeight="1">
      <c r="B18" s="498"/>
      <c r="C18" s="499"/>
      <c r="D18" s="499"/>
      <c r="E18" s="499"/>
      <c r="F18" s="499"/>
      <c r="G18" s="499"/>
      <c r="H18" s="499"/>
      <c r="I18" s="500"/>
      <c r="J18" s="498"/>
      <c r="K18" s="499"/>
      <c r="L18" s="499"/>
      <c r="M18" s="499"/>
      <c r="N18" s="499"/>
      <c r="O18" s="499"/>
      <c r="P18" s="499"/>
      <c r="Q18" s="500"/>
    </row>
    <row r="19" spans="2:17" ht="24.95" customHeight="1" thickBot="1">
      <c r="B19" s="501"/>
      <c r="C19" s="502"/>
      <c r="D19" s="502"/>
      <c r="E19" s="502"/>
      <c r="F19" s="502"/>
      <c r="G19" s="502"/>
      <c r="H19" s="502"/>
      <c r="I19" s="503"/>
      <c r="J19" s="501"/>
      <c r="K19" s="502"/>
      <c r="L19" s="502"/>
      <c r="M19" s="502"/>
      <c r="N19" s="502"/>
      <c r="O19" s="502"/>
      <c r="P19" s="502"/>
      <c r="Q19" s="503"/>
    </row>
    <row r="20" spans="2:17" ht="38.25" thickBot="1">
      <c r="B20" s="288" t="s">
        <v>202</v>
      </c>
      <c r="C20" s="357" t="s">
        <v>201</v>
      </c>
      <c r="D20" s="358"/>
      <c r="E20" s="358"/>
      <c r="F20" s="358"/>
      <c r="G20" s="358"/>
      <c r="H20" s="358"/>
      <c r="I20" s="359"/>
      <c r="J20" s="287" t="s">
        <v>66</v>
      </c>
      <c r="K20" s="385" t="s">
        <v>200</v>
      </c>
      <c r="L20" s="386"/>
      <c r="M20" s="386"/>
      <c r="N20" s="386"/>
      <c r="O20" s="386"/>
      <c r="P20" s="386"/>
      <c r="Q20" s="387"/>
    </row>
    <row r="21" spans="2:17">
      <c r="B21" s="147"/>
      <c r="C21" s="233"/>
      <c r="D21" s="146"/>
      <c r="E21" s="117"/>
      <c r="F21" s="117"/>
      <c r="G21" s="117"/>
      <c r="H21" s="117"/>
      <c r="I21" s="117"/>
      <c r="J21" s="38" t="s">
        <v>199</v>
      </c>
      <c r="K21" s="233"/>
      <c r="L21" s="213"/>
      <c r="M21" s="212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0.50208333333333333</v>
      </c>
      <c r="D22" s="143"/>
      <c r="E22" s="143"/>
      <c r="F22" s="143"/>
      <c r="G22" s="143"/>
      <c r="H22" s="143"/>
      <c r="I22" s="143"/>
      <c r="J22" s="33" t="s">
        <v>64</v>
      </c>
      <c r="K22" s="142" cm="1">
        <f t="array" ref="K22">INDEX(K11:K14,COUNT(K11:K14))+P15</f>
        <v>0.48125000000000001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/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>
      <c r="B24" s="286" t="s">
        <v>62</v>
      </c>
      <c r="C24" s="285">
        <v>0.5</v>
      </c>
      <c r="D24" s="538" t="s">
        <v>198</v>
      </c>
      <c r="E24" s="539"/>
      <c r="F24" s="539"/>
      <c r="G24" s="539"/>
      <c r="H24" s="539"/>
      <c r="I24" s="540"/>
      <c r="J24" s="342" t="s">
        <v>197</v>
      </c>
      <c r="K24" s="536"/>
      <c r="L24" s="536"/>
      <c r="M24" s="536"/>
      <c r="N24" s="536"/>
      <c r="O24" s="536"/>
      <c r="P24" s="536"/>
      <c r="Q24" s="343"/>
    </row>
    <row r="25" spans="2:17" ht="38.25" thickBot="1">
      <c r="B25" s="284" t="s">
        <v>59</v>
      </c>
      <c r="C25" s="283">
        <v>0.59375</v>
      </c>
      <c r="D25" s="524" t="s">
        <v>196</v>
      </c>
      <c r="E25" s="525"/>
      <c r="F25" s="525"/>
      <c r="G25" s="525"/>
      <c r="H25" s="525"/>
      <c r="I25" s="526"/>
      <c r="J25" s="493" t="s">
        <v>195</v>
      </c>
      <c r="K25" s="537"/>
      <c r="L25" s="537"/>
      <c r="M25" s="537"/>
      <c r="N25" s="537"/>
      <c r="O25" s="537"/>
      <c r="P25" s="537"/>
      <c r="Q25" s="345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495" t="s">
        <v>194</v>
      </c>
      <c r="C28" s="496"/>
      <c r="D28" s="496"/>
      <c r="E28" s="496"/>
      <c r="F28" s="496"/>
      <c r="G28" s="496"/>
      <c r="H28" s="496"/>
      <c r="I28" s="497"/>
      <c r="J28" s="495" t="s">
        <v>193</v>
      </c>
      <c r="K28" s="496"/>
      <c r="L28" s="496"/>
      <c r="M28" s="496"/>
      <c r="N28" s="496"/>
      <c r="O28" s="496"/>
      <c r="P28" s="496"/>
      <c r="Q28" s="497"/>
    </row>
    <row r="29" spans="2:17" ht="24.95" customHeight="1">
      <c r="B29" s="498"/>
      <c r="C29" s="499"/>
      <c r="D29" s="499"/>
      <c r="E29" s="499"/>
      <c r="F29" s="499"/>
      <c r="G29" s="499"/>
      <c r="H29" s="499"/>
      <c r="I29" s="500"/>
      <c r="J29" s="498"/>
      <c r="K29" s="499"/>
      <c r="L29" s="499"/>
      <c r="M29" s="499"/>
      <c r="N29" s="499"/>
      <c r="O29" s="499"/>
      <c r="P29" s="499"/>
      <c r="Q29" s="500"/>
    </row>
    <row r="30" spans="2:17" ht="24.95" customHeight="1">
      <c r="B30" s="498"/>
      <c r="C30" s="499"/>
      <c r="D30" s="499"/>
      <c r="E30" s="499"/>
      <c r="F30" s="499"/>
      <c r="G30" s="499"/>
      <c r="H30" s="499"/>
      <c r="I30" s="500"/>
      <c r="J30" s="498"/>
      <c r="K30" s="499"/>
      <c r="L30" s="499"/>
      <c r="M30" s="499"/>
      <c r="N30" s="499"/>
      <c r="O30" s="499"/>
      <c r="P30" s="499"/>
      <c r="Q30" s="500"/>
    </row>
    <row r="31" spans="2:17" ht="24.95" customHeight="1" thickBot="1">
      <c r="B31" s="501"/>
      <c r="C31" s="502"/>
      <c r="D31" s="502"/>
      <c r="E31" s="502"/>
      <c r="F31" s="502"/>
      <c r="G31" s="502"/>
      <c r="H31" s="502"/>
      <c r="I31" s="503"/>
      <c r="J31" s="501"/>
      <c r="K31" s="502"/>
      <c r="L31" s="502"/>
      <c r="M31" s="502"/>
      <c r="N31" s="502"/>
      <c r="O31" s="502"/>
      <c r="P31" s="502"/>
      <c r="Q31" s="503"/>
    </row>
    <row r="32" spans="2:17" ht="39.950000000000003" customHeight="1" thickBot="1">
      <c r="B32" s="122" t="s">
        <v>53</v>
      </c>
      <c r="C32" s="388" t="s">
        <v>192</v>
      </c>
      <c r="D32" s="389"/>
      <c r="E32" s="389"/>
      <c r="F32" s="389"/>
      <c r="G32" s="389"/>
      <c r="H32" s="389"/>
      <c r="I32" s="39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20" hidden="1">
      <c r="B33" s="30" t="s">
        <v>50</v>
      </c>
      <c r="C33" s="26" t="s">
        <v>12</v>
      </c>
      <c r="D33" s="118">
        <f>C25 +H41</f>
        <v>0.59375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0.59375</v>
      </c>
      <c r="N33" s="38"/>
      <c r="O33" s="38"/>
      <c r="P33" s="37"/>
      <c r="Q33" s="114"/>
    </row>
    <row r="34" spans="2:20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20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20">
      <c r="B36" s="279" t="s">
        <v>191</v>
      </c>
      <c r="C36" s="278"/>
      <c r="D36" s="277"/>
      <c r="E36" s="276">
        <v>0.60624999999999996</v>
      </c>
      <c r="F36" s="275">
        <v>3</v>
      </c>
      <c r="G36" s="274" t="s">
        <v>190</v>
      </c>
      <c r="H36" s="56"/>
      <c r="I36" s="49" t="s">
        <v>40</v>
      </c>
      <c r="J36" s="273" t="s">
        <v>189</v>
      </c>
      <c r="K36" s="272"/>
      <c r="L36" s="271"/>
      <c r="M36" s="270"/>
      <c r="N36" s="258" t="s">
        <v>3</v>
      </c>
      <c r="O36" s="269"/>
      <c r="P36" s="92" t="s">
        <v>3</v>
      </c>
      <c r="Q36" s="91" t="s">
        <v>40</v>
      </c>
    </row>
    <row r="37" spans="2:20">
      <c r="B37" s="244" t="s">
        <v>188</v>
      </c>
      <c r="C37" s="268">
        <v>0.61597222222222225</v>
      </c>
      <c r="D37" s="240"/>
      <c r="E37" s="241"/>
      <c r="F37" s="267" t="s">
        <v>3</v>
      </c>
      <c r="G37" s="239" t="s">
        <v>3</v>
      </c>
      <c r="H37" s="56"/>
      <c r="I37" s="49" t="s">
        <v>36</v>
      </c>
      <c r="J37" s="243"/>
      <c r="K37" s="266"/>
      <c r="L37" s="265"/>
      <c r="M37" s="259" t="s">
        <v>3</v>
      </c>
      <c r="N37" s="258"/>
      <c r="O37" s="257"/>
      <c r="P37" s="56" t="s">
        <v>3</v>
      </c>
      <c r="Q37" s="55" t="s">
        <v>36</v>
      </c>
      <c r="T37" s="1" t="s">
        <v>3</v>
      </c>
    </row>
    <row r="38" spans="2:20">
      <c r="B38" s="243" t="s">
        <v>3</v>
      </c>
      <c r="C38" s="264" t="s">
        <v>3</v>
      </c>
      <c r="D38" s="240"/>
      <c r="E38" s="241"/>
      <c r="F38" s="262" t="s">
        <v>3</v>
      </c>
      <c r="G38" s="239"/>
      <c r="H38" s="56"/>
      <c r="I38" s="49" t="s">
        <v>35</v>
      </c>
      <c r="J38" s="243" t="s">
        <v>3</v>
      </c>
      <c r="K38" s="259" t="s">
        <v>3</v>
      </c>
      <c r="L38" s="260"/>
      <c r="M38" s="259"/>
      <c r="N38" s="258" t="s">
        <v>3</v>
      </c>
      <c r="O38" s="257"/>
      <c r="P38" s="56"/>
      <c r="Q38" s="55" t="s">
        <v>35</v>
      </c>
    </row>
    <row r="39" spans="2:20">
      <c r="B39" s="244" t="s">
        <v>187</v>
      </c>
      <c r="C39" s="241"/>
      <c r="D39" s="240"/>
      <c r="E39" s="263">
        <v>0.60833333333333328</v>
      </c>
      <c r="F39" s="262">
        <v>2</v>
      </c>
      <c r="G39" s="261" t="s">
        <v>185</v>
      </c>
      <c r="H39" s="43">
        <v>0</v>
      </c>
      <c r="I39" s="49" t="s">
        <v>34</v>
      </c>
      <c r="J39" s="243"/>
      <c r="K39" s="259"/>
      <c r="L39" s="260"/>
      <c r="M39" s="259" t="s">
        <v>3</v>
      </c>
      <c r="N39" s="258" t="s">
        <v>3</v>
      </c>
      <c r="O39" s="257" t="s">
        <v>3</v>
      </c>
      <c r="P39" s="43">
        <v>0</v>
      </c>
      <c r="Q39" s="55" t="s">
        <v>34</v>
      </c>
    </row>
    <row r="40" spans="2:20">
      <c r="C40" s="241"/>
      <c r="D40" s="240"/>
      <c r="E40" s="241"/>
      <c r="F40" s="258" t="s">
        <v>3</v>
      </c>
      <c r="G40" s="239" t="s">
        <v>3</v>
      </c>
      <c r="H40" s="85">
        <v>0</v>
      </c>
      <c r="I40" s="86" t="s">
        <v>33</v>
      </c>
      <c r="J40" s="243"/>
      <c r="K40" s="259"/>
      <c r="L40" s="260"/>
      <c r="M40" s="259"/>
      <c r="N40" s="258"/>
      <c r="O40" s="257"/>
      <c r="P40" s="85">
        <v>0.2</v>
      </c>
      <c r="Q40" s="84" t="s">
        <v>33</v>
      </c>
    </row>
    <row r="41" spans="2:20" ht="38.25" thickBot="1">
      <c r="B41" s="256" t="s">
        <v>186</v>
      </c>
      <c r="C41" s="254"/>
      <c r="D41" s="255"/>
      <c r="E41" s="254"/>
      <c r="F41" s="250"/>
      <c r="G41" s="253"/>
      <c r="H41" s="76">
        <f>H39*(100%+H40)</f>
        <v>0</v>
      </c>
      <c r="I41" s="81" t="s">
        <v>32</v>
      </c>
      <c r="J41" s="252"/>
      <c r="K41" s="251" t="s">
        <v>3</v>
      </c>
      <c r="L41" s="250"/>
      <c r="M41" s="251"/>
      <c r="N41" s="250"/>
      <c r="O41" s="249"/>
      <c r="P41" s="76">
        <f>P39*(100%+P40)</f>
        <v>0</v>
      </c>
      <c r="Q41" s="75" t="s">
        <v>32</v>
      </c>
    </row>
    <row r="42" spans="2:20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20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20">
      <c r="B44" s="244" t="s">
        <v>29</v>
      </c>
      <c r="C44" s="246"/>
      <c r="D44" s="248" t="s">
        <v>3</v>
      </c>
      <c r="E44" s="241">
        <v>0.45833333333333331</v>
      </c>
      <c r="F44" s="247" t="s">
        <v>21</v>
      </c>
      <c r="G44" s="239" t="s">
        <v>185</v>
      </c>
      <c r="H44" s="190"/>
      <c r="I44" s="72"/>
      <c r="J44" s="243" t="s">
        <v>184</v>
      </c>
      <c r="K44" s="246"/>
      <c r="L44" s="245"/>
      <c r="M44" s="241" t="s">
        <v>3</v>
      </c>
      <c r="N44" s="240" t="s">
        <v>3</v>
      </c>
      <c r="O44" s="239"/>
      <c r="P44" s="72"/>
      <c r="Q44" s="67"/>
    </row>
    <row r="45" spans="2:20">
      <c r="B45" s="244" t="s">
        <v>183</v>
      </c>
      <c r="C45" s="241">
        <v>0.47430555555555554</v>
      </c>
      <c r="D45" s="240"/>
      <c r="E45" s="241"/>
      <c r="F45" s="240" t="s">
        <v>3</v>
      </c>
      <c r="G45" s="239" t="s">
        <v>3</v>
      </c>
      <c r="H45" s="190"/>
      <c r="I45" s="72"/>
      <c r="J45" s="243"/>
      <c r="K45" s="241"/>
      <c r="L45" s="242"/>
      <c r="M45" s="241" t="s">
        <v>3</v>
      </c>
      <c r="N45" s="240"/>
      <c r="O45" s="239"/>
      <c r="P45" s="72"/>
      <c r="Q45" s="67"/>
    </row>
    <row r="46" spans="2:20">
      <c r="B46" s="243" t="s">
        <v>3</v>
      </c>
      <c r="C46" s="241" t="s">
        <v>3</v>
      </c>
      <c r="D46" s="240"/>
      <c r="E46" s="241"/>
      <c r="F46" s="240" t="s">
        <v>3</v>
      </c>
      <c r="G46" s="239"/>
      <c r="H46" s="190"/>
      <c r="I46" s="72"/>
      <c r="J46" s="243" t="s">
        <v>3</v>
      </c>
      <c r="K46" s="241"/>
      <c r="L46" s="242"/>
      <c r="M46" s="241"/>
      <c r="N46" s="240"/>
      <c r="O46" s="239"/>
      <c r="P46" s="72"/>
      <c r="Q46" s="67"/>
    </row>
    <row r="47" spans="2:20" ht="38.25" thickBot="1">
      <c r="B47" s="243"/>
      <c r="C47" s="241"/>
      <c r="D47" s="240"/>
      <c r="E47" s="241"/>
      <c r="F47" s="240"/>
      <c r="G47" s="239" t="s">
        <v>3</v>
      </c>
      <c r="H47" s="190"/>
      <c r="I47" s="72"/>
      <c r="J47" s="243"/>
      <c r="K47" s="241"/>
      <c r="L47" s="242"/>
      <c r="M47" s="241" t="s">
        <v>3</v>
      </c>
      <c r="N47" s="240"/>
      <c r="O47" s="239" t="s">
        <v>3</v>
      </c>
      <c r="P47" s="72"/>
      <c r="Q47" s="67"/>
    </row>
    <row r="48" spans="2:20" ht="38.25" thickBot="1">
      <c r="B48" s="238"/>
      <c r="C48" s="236" t="s">
        <v>3</v>
      </c>
      <c r="D48" s="235"/>
      <c r="E48" s="236"/>
      <c r="F48" s="235" t="s">
        <v>3</v>
      </c>
      <c r="G48" s="234"/>
      <c r="H48" s="190"/>
      <c r="I48" s="72"/>
      <c r="J48" s="238"/>
      <c r="K48" s="236"/>
      <c r="L48" s="237"/>
      <c r="M48" s="236" t="s">
        <v>3</v>
      </c>
      <c r="N48" s="235"/>
      <c r="O48" s="234"/>
      <c r="P48" s="72"/>
      <c r="Q48" s="42" t="s">
        <v>89</v>
      </c>
    </row>
    <row r="49" spans="2:21" ht="24.95" customHeight="1">
      <c r="B49" s="395" t="s">
        <v>182</v>
      </c>
      <c r="C49" s="395"/>
      <c r="D49" s="395"/>
      <c r="E49" s="395"/>
      <c r="F49" s="395"/>
      <c r="G49" s="395"/>
      <c r="H49" s="395"/>
      <c r="I49" s="396"/>
      <c r="J49" s="465" t="s">
        <v>181</v>
      </c>
      <c r="K49" s="466"/>
      <c r="L49" s="466"/>
      <c r="M49" s="466"/>
      <c r="N49" s="466"/>
      <c r="O49" s="466"/>
      <c r="P49" s="466"/>
      <c r="Q49" s="467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4.95" customHeight="1">
      <c r="B50" s="398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21" ht="24.95" customHeight="1">
      <c r="B51" s="398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21" ht="24.95" customHeight="1">
      <c r="B52" s="398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21" ht="24.95" customHeight="1">
      <c r="B53" s="398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21" ht="20.100000000000001" customHeight="1" thickBot="1">
      <c r="B54" s="401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>
      <c r="B57" s="35" t="s">
        <v>16</v>
      </c>
      <c r="C57" s="32" t="s">
        <v>12</v>
      </c>
      <c r="D57" s="31" cm="1">
        <f t="array" ref="D57">INDEX(C11:C14,COUNT(C11:C14))+H15</f>
        <v>0.50208333333333333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0.48125000000000001</v>
      </c>
    </row>
    <row r="58" spans="2:21">
      <c r="B58" s="30" t="s">
        <v>14</v>
      </c>
      <c r="C58" s="26" t="s">
        <v>12</v>
      </c>
      <c r="D58" s="25">
        <f>C25+H41</f>
        <v>0.59375</v>
      </c>
      <c r="E58" s="29" t="s">
        <v>3</v>
      </c>
      <c r="F58" s="340" t="s">
        <v>11</v>
      </c>
      <c r="G58" s="340"/>
      <c r="H58" s="28">
        <f>E36-D58</f>
        <v>1.2499999999999956E-2</v>
      </c>
      <c r="I58" s="27"/>
      <c r="J58" s="26" t="s">
        <v>13</v>
      </c>
      <c r="K58" s="26" t="s">
        <v>12</v>
      </c>
      <c r="L58" s="25">
        <f>C25+P41</f>
        <v>0.59375</v>
      </c>
      <c r="N58" s="340" t="s">
        <v>11</v>
      </c>
      <c r="O58" s="340"/>
      <c r="P58" s="24">
        <f>K37-L58</f>
        <v>-0.59375</v>
      </c>
    </row>
    <row r="60" spans="2:21">
      <c r="B60" s="7"/>
    </row>
    <row r="61" spans="2:21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7"/>
      <c r="N78" s="427"/>
      <c r="O78" s="427"/>
      <c r="P78" s="427"/>
      <c r="Q78" s="427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7"/>
      <c r="N79" s="427"/>
      <c r="O79" s="427"/>
      <c r="P79" s="427"/>
      <c r="Q79" s="427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7"/>
      <c r="N80" s="427"/>
      <c r="O80" s="427"/>
      <c r="P80" s="427"/>
      <c r="Q80" s="427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7"/>
      <c r="N81" s="427"/>
      <c r="O81" s="427"/>
      <c r="P81" s="427"/>
      <c r="Q81" s="427"/>
    </row>
    <row r="90" spans="3:17">
      <c r="C90" s="233" t="s">
        <v>180</v>
      </c>
    </row>
    <row r="94" spans="3:17">
      <c r="C94" s="233" t="s">
        <v>179</v>
      </c>
    </row>
  </sheetData>
  <mergeCells count="41">
    <mergeCell ref="B63:Q63"/>
    <mergeCell ref="B49:I54"/>
    <mergeCell ref="J49:Q54"/>
    <mergeCell ref="C78:J81"/>
    <mergeCell ref="M65:Q65"/>
    <mergeCell ref="C66:J68"/>
    <mergeCell ref="C70:J72"/>
    <mergeCell ref="C74:J76"/>
    <mergeCell ref="M76:Q76"/>
    <mergeCell ref="M78:Q81"/>
    <mergeCell ref="L6:N6"/>
    <mergeCell ref="F58:G58"/>
    <mergeCell ref="N58:O58"/>
    <mergeCell ref="J28:Q31"/>
    <mergeCell ref="B43:I43"/>
    <mergeCell ref="J43:Q43"/>
    <mergeCell ref="H35:I35"/>
    <mergeCell ref="P35:Q35"/>
    <mergeCell ref="C20:I20"/>
    <mergeCell ref="J8:Q8"/>
    <mergeCell ref="B16:I19"/>
    <mergeCell ref="H9:I9"/>
    <mergeCell ref="P9:Q9"/>
    <mergeCell ref="J16:Q19"/>
    <mergeCell ref="B8:I8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O4:Q6"/>
    <mergeCell ref="K20:Q20"/>
    <mergeCell ref="C32:I32"/>
    <mergeCell ref="B27:I27"/>
    <mergeCell ref="J4:K5"/>
    <mergeCell ref="J6:K6"/>
    <mergeCell ref="L4:N5"/>
  </mergeCells>
  <hyperlinks>
    <hyperlink ref="J6" r:id="rId1" xr:uid="{F01A279B-1870-5F4D-9FFF-61AF6ED00F81}"/>
    <hyperlink ref="J25" r:id="rId2" xr:uid="{3796C164-26D9-1143-A736-B2364F920B87}"/>
    <hyperlink ref="C90" r:id="rId3" xr:uid="{103C8E46-B573-8A4F-9C15-1488B68D6EE9}"/>
    <hyperlink ref="C94" r:id="rId4" xr:uid="{FD245CAF-4C5F-8440-B952-E7F55112114B}"/>
    <hyperlink ref="C20:I20" r:id="rId5" display="2025 Bürgwies" xr:uid="{2A31F3A8-2C9B-8546-8360-5C7EE234B601}"/>
  </hyperlinks>
  <pageMargins left="0.70866141732283472" right="0.70866141732283472" top="0.78740157480314965" bottom="0.78740157480314965" header="0.31496062992125984" footer="0.31496062992125984"/>
  <pageSetup paperSize="9" scale="25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31D5-BADD-8147-9E6B-F22D2C3C3566}">
  <sheetPr>
    <tabColor rgb="FFFF0000"/>
    <pageSetUpPr fitToPage="1"/>
  </sheetPr>
  <dimension ref="B1:R87"/>
  <sheetViews>
    <sheetView topLeftCell="E1" zoomScale="64" zoomScaleNormal="64" zoomScaleSheetLayoutView="59" zoomScalePageLayoutView="73" workbookViewId="0">
      <selection activeCell="J27" sqref="J27:Q27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45895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249</v>
      </c>
      <c r="C4" s="443"/>
      <c r="D4" s="443"/>
      <c r="E4" s="443"/>
      <c r="F4" s="443"/>
      <c r="G4" s="443"/>
      <c r="H4" s="443"/>
      <c r="I4" s="444"/>
      <c r="J4" s="342" t="s">
        <v>413</v>
      </c>
      <c r="K4" s="343"/>
      <c r="L4" s="348" t="s">
        <v>500</v>
      </c>
      <c r="M4" s="349"/>
      <c r="N4" s="350"/>
      <c r="O4" s="376">
        <v>5.5525000000000002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499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498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0.25833333333333336</v>
      </c>
      <c r="F10" s="58">
        <v>7</v>
      </c>
      <c r="G10" s="63" t="s">
        <v>259</v>
      </c>
      <c r="H10" s="56">
        <v>9.58</v>
      </c>
      <c r="I10" s="164" t="s">
        <v>497</v>
      </c>
      <c r="J10" s="61" t="s">
        <v>29</v>
      </c>
      <c r="K10" s="65"/>
      <c r="L10" s="64"/>
      <c r="M10" s="59">
        <v>0.34166666666666667</v>
      </c>
      <c r="N10" s="58">
        <v>8</v>
      </c>
      <c r="O10" s="63" t="s">
        <v>259</v>
      </c>
      <c r="P10" s="163">
        <v>5.63</v>
      </c>
      <c r="Q10" s="55" t="s">
        <v>40</v>
      </c>
    </row>
    <row r="11" spans="2:17" ht="45">
      <c r="B11" s="61" t="s">
        <v>333</v>
      </c>
      <c r="C11" s="59">
        <v>0.2902777777777778</v>
      </c>
      <c r="D11" s="58">
        <v>9</v>
      </c>
      <c r="E11" s="59">
        <v>0.29305555555555557</v>
      </c>
      <c r="F11" s="58">
        <v>10</v>
      </c>
      <c r="G11" s="63" t="s">
        <v>471</v>
      </c>
      <c r="H11" s="56">
        <v>721</v>
      </c>
      <c r="I11" s="49" t="s">
        <v>36</v>
      </c>
      <c r="J11" s="61" t="s">
        <v>333</v>
      </c>
      <c r="K11" s="59">
        <v>0.37361111111111112</v>
      </c>
      <c r="L11" s="60">
        <v>9</v>
      </c>
      <c r="M11" s="59">
        <v>0.37638888888888888</v>
      </c>
      <c r="N11" s="58">
        <v>10</v>
      </c>
      <c r="O11" s="63" t="s">
        <v>471</v>
      </c>
      <c r="P11" s="56">
        <v>129</v>
      </c>
      <c r="Q11" s="55" t="s">
        <v>36</v>
      </c>
    </row>
    <row r="12" spans="2:17" ht="45">
      <c r="B12" s="61" t="s">
        <v>494</v>
      </c>
      <c r="C12" s="59">
        <v>0.30833333333333335</v>
      </c>
      <c r="D12" s="58">
        <v>3</v>
      </c>
      <c r="E12" s="59">
        <v>0.31111111111111112</v>
      </c>
      <c r="F12" s="162" t="s">
        <v>496</v>
      </c>
      <c r="G12" s="63" t="s">
        <v>495</v>
      </c>
      <c r="H12" s="56">
        <v>837</v>
      </c>
      <c r="I12" s="49" t="s">
        <v>35</v>
      </c>
      <c r="J12" s="161" t="s">
        <v>494</v>
      </c>
      <c r="K12" s="59">
        <v>0.39166666666666666</v>
      </c>
      <c r="L12" s="60">
        <v>3</v>
      </c>
      <c r="M12" s="59">
        <v>0.39444444444444443</v>
      </c>
      <c r="N12" s="58" t="s">
        <v>399</v>
      </c>
      <c r="O12" s="63" t="s">
        <v>473</v>
      </c>
      <c r="P12" s="56">
        <v>340</v>
      </c>
      <c r="Q12" s="55" t="s">
        <v>35</v>
      </c>
    </row>
    <row r="13" spans="2:17" ht="45">
      <c r="B13" s="160" t="s">
        <v>493</v>
      </c>
      <c r="C13" s="59">
        <v>0.33888888888888891</v>
      </c>
      <c r="D13" s="58" t="s">
        <v>3</v>
      </c>
      <c r="E13" s="59">
        <v>0.34375</v>
      </c>
      <c r="F13" s="58" t="s">
        <v>492</v>
      </c>
      <c r="G13" s="63"/>
      <c r="H13" s="43">
        <v>0.15902777777777777</v>
      </c>
      <c r="I13" s="49" t="s">
        <v>34</v>
      </c>
      <c r="J13" s="61" t="s">
        <v>470</v>
      </c>
      <c r="K13" s="59">
        <v>0.41180555555555554</v>
      </c>
      <c r="L13" s="60"/>
      <c r="M13" s="59">
        <v>0.41666666666666669</v>
      </c>
      <c r="N13" s="58" t="s">
        <v>3</v>
      </c>
      <c r="O13" s="63" t="s">
        <v>491</v>
      </c>
      <c r="P13" s="43">
        <v>6.25E-2</v>
      </c>
      <c r="Q13" s="55" t="s">
        <v>34</v>
      </c>
    </row>
    <row r="14" spans="2:17" ht="45">
      <c r="B14" s="61" t="s">
        <v>490</v>
      </c>
      <c r="C14" s="59">
        <v>0.34652777777777777</v>
      </c>
      <c r="D14" s="58"/>
      <c r="E14" s="59"/>
      <c r="F14" s="58"/>
      <c r="G14" s="63"/>
      <c r="H14" s="85">
        <v>0</v>
      </c>
      <c r="I14" s="86" t="s">
        <v>33</v>
      </c>
      <c r="J14" s="61" t="s">
        <v>489</v>
      </c>
      <c r="K14" s="59">
        <v>0.42986111111111114</v>
      </c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0.15902777777777777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P13*(100%+P14)</f>
        <v>7.4999999999999997E-2</v>
      </c>
      <c r="Q15" s="75" t="s">
        <v>32</v>
      </c>
    </row>
    <row r="16" spans="2:17" ht="24.95" customHeight="1">
      <c r="B16" s="363" t="s">
        <v>488</v>
      </c>
      <c r="C16" s="364"/>
      <c r="D16" s="364"/>
      <c r="E16" s="364"/>
      <c r="F16" s="364"/>
      <c r="G16" s="364"/>
      <c r="H16" s="364"/>
      <c r="I16" s="365"/>
      <c r="J16" s="366" t="s">
        <v>487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541" t="s">
        <v>486</v>
      </c>
      <c r="D20" s="541"/>
      <c r="E20" s="541"/>
      <c r="F20" s="541"/>
      <c r="G20" s="541"/>
      <c r="H20" s="541"/>
      <c r="I20" s="541"/>
      <c r="J20" s="150" t="s">
        <v>66</v>
      </c>
      <c r="K20" s="541" t="s">
        <v>485</v>
      </c>
      <c r="L20" s="541"/>
      <c r="M20" s="541"/>
      <c r="N20" s="541"/>
      <c r="O20" s="541"/>
      <c r="P20" s="541"/>
      <c r="Q20" s="541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0.50555555555555554</v>
      </c>
      <c r="D22" s="143"/>
      <c r="E22" s="143"/>
      <c r="F22" s="143"/>
      <c r="G22" s="143"/>
      <c r="H22" s="143"/>
      <c r="I22" s="143"/>
      <c r="J22" s="33"/>
      <c r="K22" s="142" cm="1">
        <f t="array" ref="K22">INDEX(K11:K14,COUNT(K11:K14))+P15</f>
        <v>0.50486111111111109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0.50555555555555554</v>
      </c>
      <c r="D24" s="457" t="s">
        <v>484</v>
      </c>
      <c r="E24" s="458"/>
      <c r="F24" s="458"/>
      <c r="G24" s="458"/>
      <c r="H24" s="458"/>
      <c r="I24" s="459"/>
      <c r="J24" s="451" t="s">
        <v>483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0.60763888888888884</v>
      </c>
      <c r="D25" s="436" t="s">
        <v>482</v>
      </c>
      <c r="E25" s="437"/>
      <c r="F25" s="437"/>
      <c r="G25" s="437"/>
      <c r="H25" s="437"/>
      <c r="I25" s="438"/>
      <c r="J25" s="493" t="s">
        <v>481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480</v>
      </c>
      <c r="C28" s="364"/>
      <c r="D28" s="364"/>
      <c r="E28" s="364"/>
      <c r="F28" s="364"/>
      <c r="G28" s="364"/>
      <c r="H28" s="364"/>
      <c r="I28" s="365"/>
      <c r="J28" s="363" t="s">
        <v>479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122" t="s">
        <v>53</v>
      </c>
      <c r="C32" s="388"/>
      <c r="D32" s="389"/>
      <c r="E32" s="389"/>
      <c r="F32" s="389"/>
      <c r="G32" s="389"/>
      <c r="H32" s="389"/>
      <c r="I32" s="39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0.60763888888888884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0.60763888888888884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468</v>
      </c>
      <c r="C36" s="65"/>
      <c r="D36" s="97"/>
      <c r="E36" s="87">
        <v>0.60763888888888884</v>
      </c>
      <c r="F36" s="60" t="s">
        <v>3</v>
      </c>
      <c r="G36" s="96"/>
      <c r="H36" s="56"/>
      <c r="I36" s="49" t="s">
        <v>40</v>
      </c>
      <c r="J36" s="95"/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478</v>
      </c>
      <c r="C37" s="59">
        <v>0.61458333333333337</v>
      </c>
      <c r="D37" s="231"/>
      <c r="E37" s="59">
        <v>0.62430555555555556</v>
      </c>
      <c r="F37" s="89"/>
      <c r="G37" s="63" t="s">
        <v>474</v>
      </c>
      <c r="H37" s="56"/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477</v>
      </c>
      <c r="C38" s="87">
        <v>0.64097222222222228</v>
      </c>
      <c r="D38" s="58"/>
      <c r="E38" s="59">
        <v>0.68263888888888891</v>
      </c>
      <c r="F38" s="58" t="s">
        <v>3</v>
      </c>
      <c r="G38" s="63" t="s">
        <v>474</v>
      </c>
      <c r="H38" s="56"/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 t="s">
        <v>476</v>
      </c>
      <c r="C39" s="59">
        <v>0.68472222222222223</v>
      </c>
      <c r="D39" s="58"/>
      <c r="E39" s="59">
        <v>0.69027777777777777</v>
      </c>
      <c r="F39" s="58">
        <v>3</v>
      </c>
      <c r="G39" s="63" t="s">
        <v>471</v>
      </c>
      <c r="H39" s="43">
        <v>0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 t="s">
        <v>333</v>
      </c>
      <c r="C40" s="59">
        <v>0.70625000000000004</v>
      </c>
      <c r="D40" s="58">
        <v>5</v>
      </c>
      <c r="E40" s="59">
        <v>0.70833333333333337</v>
      </c>
      <c r="F40" s="58">
        <v>6</v>
      </c>
      <c r="G40" s="63" t="s">
        <v>259</v>
      </c>
      <c r="H40" s="85">
        <v>0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 t="s">
        <v>29</v>
      </c>
      <c r="C41" s="79">
        <v>0.7416666666666667</v>
      </c>
      <c r="D41" s="78">
        <v>15</v>
      </c>
      <c r="E41" s="59" t="s">
        <v>3</v>
      </c>
      <c r="F41" s="78"/>
      <c r="G41" s="82"/>
      <c r="H41" s="76">
        <f>H39*(100%+H40)</f>
        <v>0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0.42499999999999999</v>
      </c>
      <c r="F44" s="58">
        <v>10</v>
      </c>
      <c r="G44" s="63" t="s">
        <v>475</v>
      </c>
      <c r="H44" s="474"/>
      <c r="I44" s="475"/>
      <c r="J44" s="61" t="s">
        <v>468</v>
      </c>
      <c r="K44" s="65"/>
      <c r="L44" s="64"/>
      <c r="M44" s="59">
        <v>0.60763888888888884</v>
      </c>
      <c r="N44" s="58" t="s">
        <v>3</v>
      </c>
      <c r="O44" s="57"/>
      <c r="P44" s="476"/>
      <c r="Q44" s="477"/>
    </row>
    <row r="45" spans="2:17" ht="45">
      <c r="B45" s="61" t="s">
        <v>333</v>
      </c>
      <c r="C45" s="59">
        <v>0.45694444444444443</v>
      </c>
      <c r="D45" s="58">
        <v>9</v>
      </c>
      <c r="E45" s="59">
        <v>0.4597222222222222</v>
      </c>
      <c r="F45" s="58">
        <v>10</v>
      </c>
      <c r="G45" s="63" t="s">
        <v>471</v>
      </c>
      <c r="H45" s="62"/>
      <c r="I45" s="49"/>
      <c r="J45" s="61" t="s">
        <v>470</v>
      </c>
      <c r="K45" s="59">
        <v>0.61458333333333337</v>
      </c>
      <c r="L45" s="60"/>
      <c r="M45" s="59">
        <v>0.62430555555555556</v>
      </c>
      <c r="N45" s="58" t="s">
        <v>474</v>
      </c>
      <c r="O45" s="57"/>
      <c r="P45" s="56"/>
      <c r="Q45" s="55"/>
    </row>
    <row r="46" spans="2:17" ht="45">
      <c r="B46" s="61" t="s">
        <v>472</v>
      </c>
      <c r="C46" s="59">
        <v>0.47499999999999998</v>
      </c>
      <c r="D46" s="58">
        <v>3</v>
      </c>
      <c r="E46" s="59">
        <v>0.4777777777777778</v>
      </c>
      <c r="F46" s="58" t="s">
        <v>399</v>
      </c>
      <c r="G46" s="63" t="s">
        <v>473</v>
      </c>
      <c r="H46" s="62"/>
      <c r="I46" s="49"/>
      <c r="J46" s="61" t="s">
        <v>472</v>
      </c>
      <c r="K46" s="59">
        <v>0.6430555555555556</v>
      </c>
      <c r="L46" s="60" t="s">
        <v>399</v>
      </c>
      <c r="M46" s="59">
        <v>0.64861111111111114</v>
      </c>
      <c r="N46" s="58">
        <v>3</v>
      </c>
      <c r="O46" s="57" t="s">
        <v>471</v>
      </c>
      <c r="P46" s="56"/>
      <c r="Q46" s="55"/>
    </row>
    <row r="47" spans="2:17" ht="45.75" thickBot="1">
      <c r="B47" s="61" t="s">
        <v>470</v>
      </c>
      <c r="C47" s="59">
        <v>0.49583333333333335</v>
      </c>
      <c r="D47" s="58"/>
      <c r="E47" s="59">
        <v>0.49652777777777779</v>
      </c>
      <c r="F47" s="58" t="s">
        <v>469</v>
      </c>
      <c r="G47" s="63" t="s">
        <v>3</v>
      </c>
      <c r="H47" s="62"/>
      <c r="I47" s="49"/>
      <c r="J47" s="61" t="s">
        <v>333</v>
      </c>
      <c r="K47" s="59">
        <v>0.6645833333333333</v>
      </c>
      <c r="L47" s="60">
        <v>5</v>
      </c>
      <c r="M47" s="59">
        <v>0.66666666666666663</v>
      </c>
      <c r="N47" s="58">
        <v>6</v>
      </c>
      <c r="O47" s="57" t="s">
        <v>259</v>
      </c>
      <c r="P47" s="56"/>
      <c r="Q47" s="55"/>
    </row>
    <row r="48" spans="2:17" ht="45.75" thickBot="1">
      <c r="B48" s="54" t="s">
        <v>468</v>
      </c>
      <c r="C48" s="53">
        <v>0.50138888888888888</v>
      </c>
      <c r="D48" s="52"/>
      <c r="E48" s="53"/>
      <c r="F48" s="52" t="s">
        <v>3</v>
      </c>
      <c r="G48" s="51"/>
      <c r="H48" s="50"/>
      <c r="I48" s="49"/>
      <c r="J48" s="48" t="s">
        <v>29</v>
      </c>
      <c r="K48" s="46">
        <v>0.7</v>
      </c>
      <c r="L48" s="47">
        <v>14</v>
      </c>
      <c r="M48" s="46" t="s">
        <v>3</v>
      </c>
      <c r="N48" s="45"/>
      <c r="O48" s="44"/>
      <c r="P48" s="43"/>
      <c r="Q48" s="42" t="s">
        <v>20</v>
      </c>
    </row>
    <row r="49" spans="2:18" ht="24.95" customHeight="1">
      <c r="B49" s="394" t="s">
        <v>467</v>
      </c>
      <c r="C49" s="395"/>
      <c r="D49" s="395"/>
      <c r="E49" s="395"/>
      <c r="F49" s="395"/>
      <c r="G49" s="395"/>
      <c r="H49" s="395"/>
      <c r="I49" s="396"/>
      <c r="J49" s="465" t="s">
        <v>466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0.50555555555555554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0.50486111111111109</v>
      </c>
    </row>
    <row r="58" spans="2:18">
      <c r="B58" s="30" t="s">
        <v>14</v>
      </c>
      <c r="C58" s="26" t="s">
        <v>12</v>
      </c>
      <c r="D58" s="25">
        <f>C25+H41</f>
        <v>0.60763888888888884</v>
      </c>
      <c r="E58" s="29" t="s">
        <v>3</v>
      </c>
      <c r="F58" s="340" t="s">
        <v>11</v>
      </c>
      <c r="G58" s="340"/>
      <c r="H58" s="28">
        <f>E36-D58</f>
        <v>0</v>
      </c>
      <c r="I58" s="27"/>
      <c r="J58" s="26" t="s">
        <v>13</v>
      </c>
      <c r="K58" s="26" t="s">
        <v>12</v>
      </c>
      <c r="L58" s="25">
        <f>C25+P41</f>
        <v>0.60763888888888884</v>
      </c>
      <c r="N58" s="340" t="s">
        <v>11</v>
      </c>
      <c r="O58" s="340"/>
      <c r="P58" s="24">
        <f>K37-L58</f>
        <v>-0.60763888888888884</v>
      </c>
    </row>
    <row r="61" spans="2:18">
      <c r="B61" s="7"/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4"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B27:I27"/>
    <mergeCell ref="B49:I54"/>
    <mergeCell ref="J49:Q54"/>
    <mergeCell ref="C20:I20"/>
    <mergeCell ref="J8:Q8"/>
    <mergeCell ref="B16:I19"/>
    <mergeCell ref="H9:I9"/>
    <mergeCell ref="F58:G58"/>
    <mergeCell ref="N58:O58"/>
    <mergeCell ref="J28:Q31"/>
    <mergeCell ref="B43:I43"/>
    <mergeCell ref="J43:Q43"/>
    <mergeCell ref="H35:I35"/>
    <mergeCell ref="P35:Q35"/>
    <mergeCell ref="H44:I44"/>
    <mergeCell ref="P44:Q44"/>
    <mergeCell ref="C32:I32"/>
    <mergeCell ref="C78:J81"/>
    <mergeCell ref="M65:Q65"/>
    <mergeCell ref="C66:J68"/>
    <mergeCell ref="C70:J72"/>
    <mergeCell ref="C74:J76"/>
    <mergeCell ref="M76:Q76"/>
    <mergeCell ref="M78:Q81"/>
    <mergeCell ref="P9:Q9"/>
    <mergeCell ref="J16:Q19"/>
    <mergeCell ref="B8:I8"/>
    <mergeCell ref="K21:M21"/>
    <mergeCell ref="J4:K5"/>
    <mergeCell ref="J6:K6"/>
    <mergeCell ref="L4:N5"/>
    <mergeCell ref="L6:N6"/>
    <mergeCell ref="O4:Q6"/>
    <mergeCell ref="K20:Q20"/>
  </mergeCells>
  <hyperlinks>
    <hyperlink ref="J6" r:id="rId1" xr:uid="{A7FCB9B7-C089-F746-A388-785C08D0CB27}"/>
    <hyperlink ref="J25" r:id="rId2" xr:uid="{A10761D7-56CA-E74E-BAFC-0957121921C1}"/>
    <hyperlink ref="C20:I20" r:id="rId3" display="2025 Mettmen VM A" xr:uid="{D0802007-7176-FB43-B765-C588AA83B0BB}"/>
    <hyperlink ref="K20:Q20" r:id="rId4" display="2025 Mettmen VM B" xr:uid="{A984E86B-3F2F-4842-9BF4-F96F3767F983}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067D-710D-9643-B14B-03CFB37F1B31}">
  <sheetPr>
    <tabColor rgb="FFFF0000"/>
    <pageSetUpPr fitToPage="1"/>
  </sheetPr>
  <dimension ref="B1:R87"/>
  <sheetViews>
    <sheetView topLeftCell="B1" zoomScale="50" zoomScaleNormal="50" zoomScaleSheetLayoutView="18" zoomScalePageLayoutView="73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45902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178</v>
      </c>
      <c r="C4" s="443"/>
      <c r="D4" s="443"/>
      <c r="E4" s="443"/>
      <c r="F4" s="443"/>
      <c r="G4" s="443"/>
      <c r="H4" s="443"/>
      <c r="I4" s="444"/>
      <c r="J4" s="342" t="s">
        <v>85</v>
      </c>
      <c r="K4" s="343"/>
      <c r="L4" s="348" t="s">
        <v>84</v>
      </c>
      <c r="M4" s="349"/>
      <c r="N4" s="350"/>
      <c r="O4" s="376">
        <v>4.1124999999999998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83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0.33819444444444446</v>
      </c>
      <c r="F10" s="58" t="s">
        <v>28</v>
      </c>
      <c r="G10" s="63" t="s">
        <v>177</v>
      </c>
      <c r="H10" s="56">
        <v>10.5</v>
      </c>
      <c r="I10" s="164" t="s">
        <v>40</v>
      </c>
      <c r="J10" s="61" t="s">
        <v>29</v>
      </c>
      <c r="K10" s="65"/>
      <c r="L10" s="64"/>
      <c r="M10" s="59">
        <v>0.37847222222222221</v>
      </c>
      <c r="N10" s="58">
        <v>5</v>
      </c>
      <c r="O10" s="63" t="s">
        <v>158</v>
      </c>
      <c r="P10" s="163">
        <v>5.3</v>
      </c>
      <c r="Q10" s="55" t="s">
        <v>40</v>
      </c>
    </row>
    <row r="11" spans="2:17" ht="45">
      <c r="B11" s="61" t="s">
        <v>176</v>
      </c>
      <c r="C11" s="59">
        <v>0.36249999999999999</v>
      </c>
      <c r="D11" s="58">
        <v>3</v>
      </c>
      <c r="E11" s="59">
        <v>0.3659722222222222</v>
      </c>
      <c r="F11" s="58"/>
      <c r="G11" s="63" t="s">
        <v>175</v>
      </c>
      <c r="H11" s="56">
        <v>430</v>
      </c>
      <c r="I11" s="49" t="s">
        <v>36</v>
      </c>
      <c r="J11" s="61" t="s">
        <v>159</v>
      </c>
      <c r="K11" s="59">
        <v>0.40486111111111112</v>
      </c>
      <c r="L11" s="60">
        <v>3</v>
      </c>
      <c r="M11" s="59">
        <v>0.40902777777777777</v>
      </c>
      <c r="N11" s="58">
        <v>6</v>
      </c>
      <c r="O11" s="63" t="s">
        <v>162</v>
      </c>
      <c r="P11" s="56">
        <v>140</v>
      </c>
      <c r="Q11" s="55" t="s">
        <v>36</v>
      </c>
    </row>
    <row r="12" spans="2:17" ht="45">
      <c r="B12" s="61" t="s">
        <v>174</v>
      </c>
      <c r="C12" s="59">
        <v>0.37222222222222223</v>
      </c>
      <c r="D12" s="58" t="s">
        <v>3</v>
      </c>
      <c r="E12" s="59"/>
      <c r="F12" s="162" t="s">
        <v>3</v>
      </c>
      <c r="G12" s="63" t="s">
        <v>3</v>
      </c>
      <c r="H12" s="56">
        <v>415</v>
      </c>
      <c r="I12" s="49" t="s">
        <v>35</v>
      </c>
      <c r="J12" s="161" t="s">
        <v>173</v>
      </c>
      <c r="K12" s="59">
        <v>0.41666666666666669</v>
      </c>
      <c r="L12" s="60"/>
      <c r="M12" s="59"/>
      <c r="N12" s="58"/>
      <c r="O12" s="63"/>
      <c r="P12" s="56">
        <v>147</v>
      </c>
      <c r="Q12" s="55" t="s">
        <v>35</v>
      </c>
    </row>
    <row r="13" spans="2:17" ht="45">
      <c r="B13" s="160"/>
      <c r="C13" s="59" t="s">
        <v>3</v>
      </c>
      <c r="D13" s="58" t="s">
        <v>3</v>
      </c>
      <c r="E13" s="59"/>
      <c r="F13" s="58"/>
      <c r="G13" s="63"/>
      <c r="H13" s="43">
        <v>0.11874999999999999</v>
      </c>
      <c r="I13" s="49" t="s">
        <v>34</v>
      </c>
      <c r="J13" s="61"/>
      <c r="K13" s="59"/>
      <c r="L13" s="60"/>
      <c r="M13" s="59"/>
      <c r="N13" s="58" t="s">
        <v>3</v>
      </c>
      <c r="O13" s="63"/>
      <c r="P13" s="43">
        <v>5.6944444444444443E-2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0.11874999999999999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P13*(100%+P14)</f>
        <v>6.8333333333333329E-2</v>
      </c>
      <c r="Q15" s="75" t="s">
        <v>32</v>
      </c>
    </row>
    <row r="16" spans="2:17" ht="25.35" customHeight="1">
      <c r="B16" s="363" t="s">
        <v>172</v>
      </c>
      <c r="C16" s="364"/>
      <c r="D16" s="364"/>
      <c r="E16" s="364"/>
      <c r="F16" s="364"/>
      <c r="G16" s="364"/>
      <c r="H16" s="364"/>
      <c r="I16" s="365"/>
      <c r="J16" s="366" t="s">
        <v>171</v>
      </c>
      <c r="K16" s="367"/>
      <c r="L16" s="367"/>
      <c r="M16" s="367"/>
      <c r="N16" s="367"/>
      <c r="O16" s="367"/>
      <c r="P16" s="367"/>
      <c r="Q16" s="368"/>
    </row>
    <row r="17" spans="2:17" ht="25.3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5.3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5.3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542" t="s">
        <v>170</v>
      </c>
      <c r="D20" s="542"/>
      <c r="E20" s="542"/>
      <c r="F20" s="542"/>
      <c r="G20" s="542"/>
      <c r="H20" s="542"/>
      <c r="I20" s="542"/>
      <c r="J20" s="150" t="s">
        <v>66</v>
      </c>
      <c r="K20" s="542" t="s">
        <v>169</v>
      </c>
      <c r="L20" s="542"/>
      <c r="M20" s="542"/>
      <c r="N20" s="542"/>
      <c r="O20" s="542"/>
      <c r="P20" s="542"/>
      <c r="Q20" s="542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0.49097222222222225</v>
      </c>
      <c r="D22" s="143"/>
      <c r="E22" s="143"/>
      <c r="F22" s="143"/>
      <c r="G22" s="143"/>
      <c r="H22" s="143"/>
      <c r="I22" s="143"/>
      <c r="J22" s="33"/>
      <c r="K22" s="142" cm="1">
        <f t="array" ref="K22">INDEX(K11:K14,COUNT(K11:K14))+P15</f>
        <v>0.48499999999999999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0.47916666666666669</v>
      </c>
      <c r="D24" s="457" t="s">
        <v>168</v>
      </c>
      <c r="E24" s="458"/>
      <c r="F24" s="458"/>
      <c r="G24" s="458"/>
      <c r="H24" s="458"/>
      <c r="I24" s="459"/>
      <c r="J24" s="451" t="s">
        <v>167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0.61805555555555558</v>
      </c>
      <c r="D25" s="436"/>
      <c r="E25" s="437"/>
      <c r="F25" s="437"/>
      <c r="G25" s="437"/>
      <c r="H25" s="437"/>
      <c r="I25" s="438"/>
      <c r="J25" s="454" t="s">
        <v>166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5.35" customHeight="1">
      <c r="B28" s="363" t="s">
        <v>165</v>
      </c>
      <c r="C28" s="364"/>
      <c r="D28" s="364"/>
      <c r="E28" s="364"/>
      <c r="F28" s="364"/>
      <c r="G28" s="364"/>
      <c r="H28" s="364"/>
      <c r="I28" s="365"/>
      <c r="J28" s="363" t="s">
        <v>54</v>
      </c>
      <c r="K28" s="364"/>
      <c r="L28" s="364"/>
      <c r="M28" s="364"/>
      <c r="N28" s="364"/>
      <c r="O28" s="364"/>
      <c r="P28" s="364"/>
      <c r="Q28" s="365"/>
    </row>
    <row r="29" spans="2:17" ht="25.3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5.3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5.3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40.35" customHeight="1" thickBot="1">
      <c r="B32" s="122" t="s">
        <v>53</v>
      </c>
      <c r="C32" s="543" t="s">
        <v>164</v>
      </c>
      <c r="D32" s="543"/>
      <c r="E32" s="543"/>
      <c r="F32" s="543"/>
      <c r="G32" s="543"/>
      <c r="H32" s="543"/>
      <c r="I32" s="543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0.63888888888888895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0.61805555555555558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161</v>
      </c>
      <c r="C36" s="65"/>
      <c r="D36" s="97"/>
      <c r="E36" s="87">
        <v>0.64166666666666672</v>
      </c>
      <c r="F36" s="60" t="s">
        <v>3</v>
      </c>
      <c r="G36" s="96" t="s">
        <v>162</v>
      </c>
      <c r="H36" s="56">
        <v>1.7</v>
      </c>
      <c r="I36" s="49" t="s">
        <v>40</v>
      </c>
      <c r="J36" s="95"/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159</v>
      </c>
      <c r="C37" s="59">
        <v>0.65208333333333335</v>
      </c>
      <c r="D37" s="90">
        <v>6</v>
      </c>
      <c r="E37" s="59">
        <v>0.65763888888888888</v>
      </c>
      <c r="F37" s="89">
        <v>5</v>
      </c>
      <c r="G37" s="63" t="s">
        <v>163</v>
      </c>
      <c r="H37" s="56">
        <v>27</v>
      </c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29</v>
      </c>
      <c r="C38" s="87">
        <v>0.68263888888888891</v>
      </c>
      <c r="D38" s="58">
        <v>13</v>
      </c>
      <c r="E38" s="59" t="s">
        <v>3</v>
      </c>
      <c r="F38" s="58" t="s">
        <v>3</v>
      </c>
      <c r="G38" s="63"/>
      <c r="H38" s="56">
        <v>34</v>
      </c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/>
      <c r="C39" s="59"/>
      <c r="D39" s="58"/>
      <c r="E39" s="59" t="s">
        <v>3</v>
      </c>
      <c r="F39" s="58" t="s">
        <v>3</v>
      </c>
      <c r="G39" s="63"/>
      <c r="H39" s="43">
        <v>1.7361111111111112E-2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/>
      <c r="C40" s="59"/>
      <c r="D40" s="58"/>
      <c r="E40" s="59" t="s">
        <v>3</v>
      </c>
      <c r="F40" s="58" t="s">
        <v>3</v>
      </c>
      <c r="G40" s="63" t="s">
        <v>3</v>
      </c>
      <c r="H40" s="85">
        <v>0.2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>
        <f>H39*(100%+H40)</f>
        <v>2.0833333333333332E-2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0.44236111111111109</v>
      </c>
      <c r="F44" s="58">
        <v>14</v>
      </c>
      <c r="G44" s="63" t="s">
        <v>163</v>
      </c>
      <c r="H44" s="474"/>
      <c r="I44" s="475"/>
      <c r="J44" s="61" t="s">
        <v>157</v>
      </c>
      <c r="K44" s="65"/>
      <c r="L44" s="64"/>
      <c r="M44" s="59">
        <v>0.61527777777777781</v>
      </c>
      <c r="N44" s="58" t="s">
        <v>3</v>
      </c>
      <c r="O44" s="63" t="s">
        <v>160</v>
      </c>
      <c r="P44" s="476"/>
      <c r="Q44" s="477"/>
    </row>
    <row r="45" spans="2:17" ht="45">
      <c r="B45" s="61" t="s">
        <v>159</v>
      </c>
      <c r="C45" s="59">
        <v>0.46736111111111112</v>
      </c>
      <c r="D45" s="58">
        <v>4</v>
      </c>
      <c r="E45" s="59">
        <v>0.47152777777777777</v>
      </c>
      <c r="F45" s="58">
        <v>6</v>
      </c>
      <c r="G45" s="63" t="s">
        <v>162</v>
      </c>
      <c r="H45" s="62"/>
      <c r="I45" s="49"/>
      <c r="J45" s="61" t="s">
        <v>161</v>
      </c>
      <c r="K45" s="59">
        <v>0.61875000000000002</v>
      </c>
      <c r="L45" s="60"/>
      <c r="M45" s="59">
        <v>0.62083333333333335</v>
      </c>
      <c r="N45" s="58"/>
      <c r="O45" s="63" t="s">
        <v>162</v>
      </c>
      <c r="P45" s="56"/>
      <c r="Q45" s="55"/>
    </row>
    <row r="46" spans="2:17" ht="45">
      <c r="B46" s="61" t="s">
        <v>161</v>
      </c>
      <c r="C46" s="59">
        <v>0.48125000000000001</v>
      </c>
      <c r="D46" s="58"/>
      <c r="E46" s="59">
        <v>0.48194444444444445</v>
      </c>
      <c r="F46" s="58" t="s">
        <v>3</v>
      </c>
      <c r="G46" s="63" t="s">
        <v>160</v>
      </c>
      <c r="H46" s="62"/>
      <c r="I46" s="49"/>
      <c r="J46" s="61" t="s">
        <v>159</v>
      </c>
      <c r="K46" s="59">
        <v>0.63124999999999998</v>
      </c>
      <c r="L46" s="60">
        <v>6</v>
      </c>
      <c r="M46" s="59">
        <v>0.63680555555555551</v>
      </c>
      <c r="N46" s="58">
        <v>3</v>
      </c>
      <c r="O46" s="63" t="s">
        <v>158</v>
      </c>
      <c r="P46" s="56"/>
      <c r="Q46" s="55"/>
    </row>
    <row r="47" spans="2:17" ht="45.75" thickBot="1">
      <c r="B47" s="61" t="s">
        <v>157</v>
      </c>
      <c r="C47" s="59">
        <v>0.48402777777777778</v>
      </c>
      <c r="D47" s="58"/>
      <c r="E47" s="59"/>
      <c r="F47" s="58"/>
      <c r="G47" s="63" t="s">
        <v>3</v>
      </c>
      <c r="H47" s="62"/>
      <c r="I47" s="49"/>
      <c r="J47" s="61" t="s">
        <v>29</v>
      </c>
      <c r="K47" s="59">
        <v>0.66319444444444442</v>
      </c>
      <c r="L47" s="60"/>
      <c r="M47" s="59" t="s">
        <v>3</v>
      </c>
      <c r="N47" s="58"/>
      <c r="O47" s="57" t="s">
        <v>3</v>
      </c>
      <c r="P47" s="56"/>
      <c r="Q47" s="55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50"/>
      <c r="I48" s="49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.35" customHeight="1">
      <c r="B49" s="394" t="s">
        <v>156</v>
      </c>
      <c r="C49" s="395"/>
      <c r="D49" s="395"/>
      <c r="E49" s="395"/>
      <c r="F49" s="395"/>
      <c r="G49" s="395"/>
      <c r="H49" s="395"/>
      <c r="I49" s="396"/>
      <c r="J49" s="465" t="s">
        <v>155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5.3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5.3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5.3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5.3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0.49097222222222225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0.48499999999999999</v>
      </c>
    </row>
    <row r="58" spans="2:18">
      <c r="B58" s="30" t="s">
        <v>14</v>
      </c>
      <c r="C58" s="26" t="s">
        <v>12</v>
      </c>
      <c r="D58" s="25">
        <f>C25+H41</f>
        <v>0.63888888888888895</v>
      </c>
      <c r="E58" s="29" t="s">
        <v>3</v>
      </c>
      <c r="F58" s="340" t="s">
        <v>11</v>
      </c>
      <c r="G58" s="340"/>
      <c r="H58" s="28">
        <f>E36-D58</f>
        <v>2.7777777777777679E-3</v>
      </c>
      <c r="I58" s="27"/>
      <c r="J58" s="26" t="s">
        <v>13</v>
      </c>
      <c r="K58" s="26" t="s">
        <v>12</v>
      </c>
      <c r="L58" s="25">
        <f>C25+P41</f>
        <v>0.61805555555555558</v>
      </c>
      <c r="N58" s="340" t="s">
        <v>11</v>
      </c>
      <c r="O58" s="340"/>
      <c r="P58" s="24">
        <f>K37-L58</f>
        <v>-0.61805555555555558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4"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B27:I27"/>
    <mergeCell ref="B49:I54"/>
    <mergeCell ref="J49:Q54"/>
    <mergeCell ref="C20:I20"/>
    <mergeCell ref="J8:Q8"/>
    <mergeCell ref="B16:I19"/>
    <mergeCell ref="F58:G58"/>
    <mergeCell ref="N58:O58"/>
    <mergeCell ref="J28:Q31"/>
    <mergeCell ref="B43:I43"/>
    <mergeCell ref="J43:Q43"/>
    <mergeCell ref="H35:I35"/>
    <mergeCell ref="P35:Q35"/>
    <mergeCell ref="H44:I44"/>
    <mergeCell ref="P44:Q44"/>
    <mergeCell ref="C32:I32"/>
    <mergeCell ref="C78:J81"/>
    <mergeCell ref="M65:Q65"/>
    <mergeCell ref="C66:J68"/>
    <mergeCell ref="C70:J72"/>
    <mergeCell ref="C74:J76"/>
    <mergeCell ref="M76:Q76"/>
    <mergeCell ref="M78:Q81"/>
    <mergeCell ref="O4:Q6"/>
    <mergeCell ref="K20:Q20"/>
    <mergeCell ref="B8:I8"/>
    <mergeCell ref="K21:M21"/>
    <mergeCell ref="J4:K5"/>
    <mergeCell ref="J6:K6"/>
    <mergeCell ref="L4:N5"/>
    <mergeCell ref="L6:N6"/>
    <mergeCell ref="H9:I9"/>
    <mergeCell ref="P9:Q9"/>
    <mergeCell ref="J16:Q19"/>
  </mergeCells>
  <hyperlinks>
    <hyperlink ref="J6" r:id="rId1" xr:uid="{CD7A4049-582E-DC44-9992-144D0A592794}"/>
    <hyperlink ref="K20:Q20" r:id="rId2" display="2025 Neunkirch - Wilchingen VM B" xr:uid="{7584CA36-66D8-8B41-AD64-291F926C77B6}"/>
    <hyperlink ref="C20:I20" r:id="rId3" display="2025 Wil ZH - Wilchingen VM A" xr:uid="{56C0DEE1-C60D-1F41-9A69-E84FA4C1BED7}"/>
    <hyperlink ref="C32:I32" r:id="rId4" display="2025 Wilchingen NM A und B" xr:uid="{ACFD3EE5-E6F1-F544-8760-DF53AB99FB5E}"/>
  </hyperlinks>
  <pageMargins left="0.70866141732283472" right="0.70866141732283472" top="0.78740157480314965" bottom="0.78740157480314965" header="0.31496062992125984" footer="0.31496062992125984"/>
  <pageSetup paperSize="9" scale="23" orientation="landscape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9C2A-22DA-E844-ADEF-F7E7DD689FE2}">
  <sheetPr>
    <tabColor rgb="FFFF0000"/>
    <pageSetUpPr fitToPage="1"/>
  </sheetPr>
  <dimension ref="B1:R87"/>
  <sheetViews>
    <sheetView view="pageLayout" topLeftCell="A12" zoomScale="50" zoomScaleNormal="63" zoomScaleSheetLayoutView="51" zoomScalePageLayoutView="50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56.109375" style="1" customWidth="1"/>
    <col min="3" max="7" width="17.88671875" style="2" customWidth="1"/>
    <col min="8" max="8" width="12.44140625" style="2" customWidth="1"/>
    <col min="9" max="9" width="11" style="2" customWidth="1"/>
    <col min="10" max="10" width="55.88671875" style="2" customWidth="1"/>
    <col min="11" max="11" width="17.88671875" style="2" customWidth="1"/>
    <col min="12" max="12" width="17.88671875" style="4" customWidth="1"/>
    <col min="13" max="13" width="17.88671875" style="3" customWidth="1"/>
    <col min="14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45909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154</v>
      </c>
      <c r="C4" s="443"/>
      <c r="D4" s="443"/>
      <c r="E4" s="443"/>
      <c r="F4" s="443"/>
      <c r="G4" s="443"/>
      <c r="H4" s="443"/>
      <c r="I4" s="444"/>
      <c r="J4" s="342" t="s">
        <v>153</v>
      </c>
      <c r="K4" s="343"/>
      <c r="L4" s="348" t="s">
        <v>152</v>
      </c>
      <c r="M4" s="349"/>
      <c r="N4" s="350"/>
      <c r="O4" s="376">
        <v>7.4225000000000003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548" t="s">
        <v>151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0.31597222222222221</v>
      </c>
      <c r="F10" s="58">
        <v>7</v>
      </c>
      <c r="G10" s="63" t="s">
        <v>123</v>
      </c>
      <c r="H10" s="56">
        <v>8.75</v>
      </c>
      <c r="I10" s="164" t="s">
        <v>40</v>
      </c>
      <c r="J10" s="61" t="s">
        <v>29</v>
      </c>
      <c r="K10" s="65"/>
      <c r="L10" s="64"/>
      <c r="M10" s="59">
        <v>0.34027777777777779</v>
      </c>
      <c r="N10" s="58">
        <v>5</v>
      </c>
      <c r="O10" s="63" t="s">
        <v>150</v>
      </c>
      <c r="P10" s="163">
        <v>5.98</v>
      </c>
      <c r="Q10" s="55" t="s">
        <v>40</v>
      </c>
    </row>
    <row r="11" spans="2:17" ht="45">
      <c r="B11" s="61" t="s">
        <v>127</v>
      </c>
      <c r="C11" s="59">
        <v>0.35069444444444442</v>
      </c>
      <c r="D11" s="58">
        <v>5</v>
      </c>
      <c r="E11" s="59">
        <v>0.35416666666666669</v>
      </c>
      <c r="F11" s="58" t="s">
        <v>149</v>
      </c>
      <c r="G11" s="63" t="s">
        <v>148</v>
      </c>
      <c r="H11" s="56">
        <v>544</v>
      </c>
      <c r="I11" s="49" t="s">
        <v>36</v>
      </c>
      <c r="J11" s="61" t="s">
        <v>127</v>
      </c>
      <c r="K11" s="59">
        <v>0.36875000000000002</v>
      </c>
      <c r="L11" s="60">
        <v>6</v>
      </c>
      <c r="M11" s="59">
        <v>0.37291666666666667</v>
      </c>
      <c r="N11" s="58">
        <v>5</v>
      </c>
      <c r="O11" s="63" t="s">
        <v>147</v>
      </c>
      <c r="P11" s="227">
        <v>226</v>
      </c>
      <c r="Q11" s="55" t="s">
        <v>36</v>
      </c>
    </row>
    <row r="12" spans="2:17" ht="45">
      <c r="B12" s="61" t="s">
        <v>146</v>
      </c>
      <c r="C12" s="59">
        <v>0.36249999999999999</v>
      </c>
      <c r="D12" s="58" t="s">
        <v>3</v>
      </c>
      <c r="E12" s="59"/>
      <c r="F12" s="162" t="s">
        <v>3</v>
      </c>
      <c r="G12" s="63" t="s">
        <v>3</v>
      </c>
      <c r="H12" s="56">
        <v>456</v>
      </c>
      <c r="I12" s="49" t="s">
        <v>35</v>
      </c>
      <c r="J12" s="161" t="s">
        <v>145</v>
      </c>
      <c r="K12" s="59">
        <v>0.37916666666666665</v>
      </c>
      <c r="L12" s="60">
        <v>3</v>
      </c>
      <c r="M12" s="59">
        <v>0.39791666666666664</v>
      </c>
      <c r="N12" s="58"/>
      <c r="O12" s="63" t="s">
        <v>144</v>
      </c>
      <c r="P12" s="56">
        <v>222</v>
      </c>
      <c r="Q12" s="55" t="s">
        <v>35</v>
      </c>
    </row>
    <row r="13" spans="2:17" ht="45">
      <c r="B13" s="160" t="s">
        <v>143</v>
      </c>
      <c r="C13" s="59" t="s">
        <v>3</v>
      </c>
      <c r="D13" s="58" t="s">
        <v>3</v>
      </c>
      <c r="E13" s="59"/>
      <c r="F13" s="58"/>
      <c r="G13" s="63"/>
      <c r="H13" s="43">
        <v>0.13194444444444445</v>
      </c>
      <c r="I13" s="49" t="s">
        <v>34</v>
      </c>
      <c r="J13" s="61" t="s">
        <v>142</v>
      </c>
      <c r="K13" s="59">
        <v>0.40625</v>
      </c>
      <c r="L13" s="60"/>
      <c r="M13" s="59"/>
      <c r="N13" s="58" t="s">
        <v>3</v>
      </c>
      <c r="O13" s="63"/>
      <c r="P13" s="43">
        <v>7.0833333333333331E-2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232">
        <v>20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0.13194444444444445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P13*(100%+P14%)</f>
        <v>8.4999999999999992E-2</v>
      </c>
      <c r="Q15" s="75" t="s">
        <v>32</v>
      </c>
    </row>
    <row r="16" spans="2:17" ht="24.95" customHeight="1">
      <c r="B16" s="363" t="s">
        <v>141</v>
      </c>
      <c r="C16" s="364"/>
      <c r="D16" s="364"/>
      <c r="E16" s="364"/>
      <c r="F16" s="364"/>
      <c r="G16" s="364"/>
      <c r="H16" s="364"/>
      <c r="I16" s="365"/>
      <c r="J16" s="366" t="s">
        <v>140</v>
      </c>
      <c r="K16" s="367"/>
      <c r="L16" s="367"/>
      <c r="M16" s="367"/>
      <c r="N16" s="367"/>
      <c r="O16" s="367"/>
      <c r="P16" s="367"/>
      <c r="Q16" s="368"/>
    </row>
    <row r="17" spans="2:17" ht="24.9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4.9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4.9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357" t="s">
        <v>139</v>
      </c>
      <c r="D20" s="358"/>
      <c r="E20" s="358"/>
      <c r="F20" s="358"/>
      <c r="G20" s="358"/>
      <c r="H20" s="358"/>
      <c r="I20" s="359"/>
      <c r="J20" s="150" t="s">
        <v>66</v>
      </c>
      <c r="K20" s="549" t="s">
        <v>138</v>
      </c>
      <c r="L20" s="550"/>
      <c r="M20" s="550"/>
      <c r="N20" s="550"/>
      <c r="O20" s="550"/>
      <c r="P20" s="550"/>
      <c r="Q20" s="551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38"/>
      <c r="K21" s="214"/>
      <c r="L21" s="213"/>
      <c r="M21" s="212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0.49444444444444446</v>
      </c>
      <c r="D22" s="143"/>
      <c r="E22" s="143"/>
      <c r="F22" s="143"/>
      <c r="G22" s="143"/>
      <c r="H22" s="143"/>
      <c r="I22" s="143"/>
      <c r="J22" s="33" t="s">
        <v>64</v>
      </c>
      <c r="K22" s="142" cm="1">
        <f t="array" ref="K22">INDEX(K11:K14,COUNT(K11:K14))+P15</f>
        <v>0.49124999999999996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/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0.51041666666666663</v>
      </c>
      <c r="D24" s="457" t="s">
        <v>137</v>
      </c>
      <c r="E24" s="458"/>
      <c r="F24" s="458"/>
      <c r="G24" s="458"/>
      <c r="H24" s="458"/>
      <c r="I24" s="459"/>
      <c r="J24" s="451" t="s">
        <v>136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0.59375</v>
      </c>
      <c r="D25" s="436" t="s">
        <v>3</v>
      </c>
      <c r="E25" s="437"/>
      <c r="F25" s="437"/>
      <c r="G25" s="437"/>
      <c r="H25" s="437"/>
      <c r="I25" s="438"/>
      <c r="J25" s="454" t="s">
        <v>135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363" t="s">
        <v>134</v>
      </c>
      <c r="C28" s="364"/>
      <c r="D28" s="364"/>
      <c r="E28" s="364"/>
      <c r="F28" s="364"/>
      <c r="G28" s="364"/>
      <c r="H28" s="364"/>
      <c r="I28" s="365"/>
      <c r="J28" s="363" t="s">
        <v>133</v>
      </c>
      <c r="K28" s="364"/>
      <c r="L28" s="364"/>
      <c r="M28" s="364"/>
      <c r="N28" s="364"/>
      <c r="O28" s="364"/>
      <c r="P28" s="364"/>
      <c r="Q28" s="365"/>
    </row>
    <row r="29" spans="2:17" ht="24.9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4.9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4.9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39.950000000000003" customHeight="1" thickBot="1">
      <c r="B32" s="122" t="s">
        <v>53</v>
      </c>
      <c r="C32" s="478" t="s">
        <v>132</v>
      </c>
      <c r="D32" s="479"/>
      <c r="E32" s="479"/>
      <c r="F32" s="479"/>
      <c r="G32" s="479"/>
      <c r="H32" s="479"/>
      <c r="I32" s="48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0.62152777777777779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0.59375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131</v>
      </c>
      <c r="C36" s="65"/>
      <c r="D36" s="97"/>
      <c r="E36" s="87">
        <v>0.62777777777777777</v>
      </c>
      <c r="F36" s="60" t="s">
        <v>3</v>
      </c>
      <c r="G36" s="96" t="s">
        <v>130</v>
      </c>
      <c r="H36" s="56">
        <v>2.19</v>
      </c>
      <c r="I36" s="49" t="s">
        <v>40</v>
      </c>
      <c r="J36" s="95"/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125</v>
      </c>
      <c r="C37" s="59">
        <v>0.6430555555555556</v>
      </c>
      <c r="D37" s="231" t="s">
        <v>129</v>
      </c>
      <c r="E37" s="59">
        <v>0.64930555555555558</v>
      </c>
      <c r="F37" s="89">
        <v>7</v>
      </c>
      <c r="G37" s="63" t="s">
        <v>123</v>
      </c>
      <c r="H37" s="56">
        <v>2</v>
      </c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29</v>
      </c>
      <c r="C38" s="87">
        <v>0.68402777777777779</v>
      </c>
      <c r="D38" s="58">
        <v>5</v>
      </c>
      <c r="E38" s="59" t="s">
        <v>3</v>
      </c>
      <c r="F38" s="58" t="s">
        <v>3</v>
      </c>
      <c r="G38" s="63"/>
      <c r="H38" s="56">
        <v>216</v>
      </c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/>
      <c r="C39" s="59"/>
      <c r="D39" s="58"/>
      <c r="E39" s="59" t="s">
        <v>3</v>
      </c>
      <c r="F39" s="58" t="s">
        <v>3</v>
      </c>
      <c r="G39" s="63"/>
      <c r="H39" s="43">
        <v>2.7777777777777776E-2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/>
      <c r="C40" s="59"/>
      <c r="D40" s="58"/>
      <c r="E40" s="59" t="s">
        <v>3</v>
      </c>
      <c r="F40" s="58" t="s">
        <v>3</v>
      </c>
      <c r="G40" s="63" t="s">
        <v>3</v>
      </c>
      <c r="H40" s="85">
        <v>0</v>
      </c>
      <c r="I40" s="86" t="s">
        <v>33</v>
      </c>
      <c r="J40" s="61"/>
      <c r="K40" s="59"/>
      <c r="L40" s="60"/>
      <c r="M40" s="59"/>
      <c r="N40" s="58"/>
      <c r="O40" s="63"/>
      <c r="P40" s="85">
        <v>0.25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>
        <f>H39*(100%+H40)</f>
        <v>2.7777777777777776E-2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 thickBot="1">
      <c r="B43" s="460" t="s">
        <v>31</v>
      </c>
      <c r="C43" s="461"/>
      <c r="D43" s="461"/>
      <c r="E43" s="461"/>
      <c r="F43" s="461"/>
      <c r="G43" s="461"/>
      <c r="H43" s="544"/>
      <c r="I43" s="544"/>
      <c r="J43" s="460" t="s">
        <v>30</v>
      </c>
      <c r="K43" s="461"/>
      <c r="L43" s="461"/>
      <c r="M43" s="461"/>
      <c r="N43" s="461"/>
      <c r="O43" s="461"/>
      <c r="P43" s="544"/>
      <c r="Q43" s="545"/>
    </row>
    <row r="44" spans="2:17" ht="45.75" thickBot="1">
      <c r="B44" s="61" t="s">
        <v>29</v>
      </c>
      <c r="C44" s="65"/>
      <c r="D44" s="66" t="s">
        <v>3</v>
      </c>
      <c r="E44" s="59">
        <v>0.39930555555555558</v>
      </c>
      <c r="F44" s="58">
        <v>4</v>
      </c>
      <c r="G44" s="229" t="s">
        <v>123</v>
      </c>
      <c r="H44" s="546"/>
      <c r="I44" s="547"/>
      <c r="J44" s="230" t="s">
        <v>128</v>
      </c>
      <c r="K44" s="65"/>
      <c r="L44" s="64"/>
      <c r="M44" s="59">
        <v>0.62291666666666667</v>
      </c>
      <c r="N44" s="58" t="s">
        <v>3</v>
      </c>
      <c r="O44" s="229" t="s">
        <v>126</v>
      </c>
      <c r="P44" s="552"/>
      <c r="Q44" s="553"/>
    </row>
    <row r="45" spans="2:17" ht="45">
      <c r="B45" s="61" t="s">
        <v>127</v>
      </c>
      <c r="C45" s="59">
        <v>0.43402777777777779</v>
      </c>
      <c r="D45" s="58">
        <v>7</v>
      </c>
      <c r="E45" s="59">
        <v>0.44444444444444442</v>
      </c>
      <c r="F45" s="58" t="s">
        <v>124</v>
      </c>
      <c r="G45" s="63" t="s">
        <v>126</v>
      </c>
      <c r="H45" s="228"/>
      <c r="I45" s="225"/>
      <c r="J45" s="61" t="s">
        <v>125</v>
      </c>
      <c r="K45" s="59">
        <v>0.64027777777777772</v>
      </c>
      <c r="L45" s="60" t="s">
        <v>124</v>
      </c>
      <c r="M45" s="59">
        <v>0.64930555555555558</v>
      </c>
      <c r="N45" s="58">
        <v>7</v>
      </c>
      <c r="O45" s="63" t="s">
        <v>123</v>
      </c>
      <c r="P45" s="49"/>
      <c r="Q45" s="55"/>
    </row>
    <row r="46" spans="2:17" ht="45">
      <c r="B46" s="61" t="s">
        <v>122</v>
      </c>
      <c r="C46" s="59">
        <v>0.46388888888888891</v>
      </c>
      <c r="D46" s="58"/>
      <c r="E46" s="59"/>
      <c r="F46" s="58" t="s">
        <v>3</v>
      </c>
      <c r="G46" s="63"/>
      <c r="H46" s="228"/>
      <c r="I46" s="225"/>
      <c r="J46" s="61" t="s">
        <v>29</v>
      </c>
      <c r="K46" s="59">
        <v>0.68402777777777779</v>
      </c>
      <c r="L46" s="60"/>
      <c r="M46" s="59"/>
      <c r="N46" s="58"/>
      <c r="O46" s="63" t="s">
        <v>3</v>
      </c>
      <c r="P46" s="49"/>
      <c r="Q46" s="55"/>
    </row>
    <row r="47" spans="2:17" ht="45.75" thickBot="1">
      <c r="B47" s="61"/>
      <c r="C47" s="59"/>
      <c r="D47" s="58"/>
      <c r="E47" s="59"/>
      <c r="F47" s="58"/>
      <c r="G47" s="63" t="s">
        <v>3</v>
      </c>
      <c r="H47" s="227"/>
      <c r="I47" s="225"/>
      <c r="J47" s="61"/>
      <c r="K47" s="59"/>
      <c r="L47" s="60"/>
      <c r="M47" s="59" t="s">
        <v>3</v>
      </c>
      <c r="N47" s="58"/>
      <c r="O47" s="63"/>
      <c r="P47" s="49"/>
      <c r="Q47" s="55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226"/>
      <c r="I48" s="225"/>
      <c r="J48" s="48"/>
      <c r="K48" s="46"/>
      <c r="L48" s="47"/>
      <c r="M48" s="46" t="s">
        <v>3</v>
      </c>
      <c r="N48" s="45"/>
      <c r="O48" s="224"/>
      <c r="P48" s="49"/>
      <c r="Q48" s="42" t="s">
        <v>20</v>
      </c>
    </row>
    <row r="49" spans="2:18" ht="24.95" customHeight="1">
      <c r="B49" s="394" t="s">
        <v>121</v>
      </c>
      <c r="C49" s="395"/>
      <c r="D49" s="395"/>
      <c r="E49" s="395"/>
      <c r="F49" s="395"/>
      <c r="G49" s="395"/>
      <c r="H49" s="395"/>
      <c r="I49" s="396"/>
      <c r="J49" s="465" t="s">
        <v>120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0.49444444444444446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0.49124999999999996</v>
      </c>
    </row>
    <row r="58" spans="2:18">
      <c r="B58" s="30" t="s">
        <v>14</v>
      </c>
      <c r="C58" s="26" t="s">
        <v>12</v>
      </c>
      <c r="D58" s="25">
        <f>C25+H41</f>
        <v>0.62152777777777779</v>
      </c>
      <c r="E58" s="29" t="s">
        <v>3</v>
      </c>
      <c r="F58" s="340" t="s">
        <v>11</v>
      </c>
      <c r="G58" s="340"/>
      <c r="H58" s="28">
        <f>E36-D58</f>
        <v>6.2499999999999778E-3</v>
      </c>
      <c r="I58" s="27"/>
      <c r="J58" s="26" t="s">
        <v>13</v>
      </c>
      <c r="K58" s="26" t="s">
        <v>12</v>
      </c>
      <c r="L58" s="25">
        <f>C25+P41</f>
        <v>0.59375</v>
      </c>
      <c r="N58" s="340" t="s">
        <v>11</v>
      </c>
      <c r="O58" s="340"/>
      <c r="P58" s="24">
        <f>K37-L58</f>
        <v>-0.59375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3">
    <mergeCell ref="O4:Q6"/>
    <mergeCell ref="K20:Q20"/>
    <mergeCell ref="C32:I32"/>
    <mergeCell ref="B27:I27"/>
    <mergeCell ref="C78:J81"/>
    <mergeCell ref="M65:Q65"/>
    <mergeCell ref="C66:J68"/>
    <mergeCell ref="C70:J72"/>
    <mergeCell ref="C74:J76"/>
    <mergeCell ref="M76:Q76"/>
    <mergeCell ref="M78:Q81"/>
    <mergeCell ref="B49:I54"/>
    <mergeCell ref="J49:Q54"/>
    <mergeCell ref="P44:Q44"/>
    <mergeCell ref="B8:I8"/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J28:Q31"/>
    <mergeCell ref="J4:K5"/>
    <mergeCell ref="J6:K6"/>
    <mergeCell ref="L4:N5"/>
    <mergeCell ref="L6:N6"/>
    <mergeCell ref="C20:I20"/>
    <mergeCell ref="J8:Q8"/>
    <mergeCell ref="F58:G58"/>
    <mergeCell ref="N58:O58"/>
    <mergeCell ref="B16:I19"/>
    <mergeCell ref="H9:I9"/>
    <mergeCell ref="P9:Q9"/>
    <mergeCell ref="J16:Q19"/>
    <mergeCell ref="B43:I43"/>
    <mergeCell ref="J43:Q43"/>
    <mergeCell ref="H35:I35"/>
    <mergeCell ref="P35:Q35"/>
    <mergeCell ref="H44:I44"/>
  </mergeCells>
  <hyperlinks>
    <hyperlink ref="C20:I20" r:id="rId1" display="2025 Sonnenberg VM A" xr:uid="{407B5160-4799-174E-A798-54ACACB2CAF7}"/>
    <hyperlink ref="K20:Q20" r:id="rId2" display="2025 Schwarzenberg VM B" xr:uid="{14F0C9D2-BDC0-8B42-B0D0-68FDCE3C1D59}"/>
    <hyperlink ref="C32:I32" r:id="rId3" display="2025 Hergiswald NM A" xr:uid="{3AD445B6-3F79-584F-8477-8AB26C8C1126}"/>
  </hyperlinks>
  <pageMargins left="0.70866141732283472" right="0.70866141732283472" top="0.78740157480314965" bottom="0.78740157480314965" header="0.31496062992125984" footer="0.31496062992125984"/>
  <pageSetup paperSize="9" scale="17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772E-6034-6B4B-8DB3-0A2A9B0D458B}">
  <sheetPr>
    <tabColor rgb="FFFF0000"/>
    <pageSetUpPr fitToPage="1"/>
  </sheetPr>
  <dimension ref="B1:U81"/>
  <sheetViews>
    <sheetView showWhiteSpace="0" zoomScale="50" zoomScaleNormal="50" zoomScalePageLayoutView="45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56.109375" style="1" customWidth="1"/>
    <col min="3" max="7" width="17.88671875" style="2" customWidth="1"/>
    <col min="8" max="8" width="12.44140625" style="2" customWidth="1"/>
    <col min="9" max="9" width="11" style="2" customWidth="1"/>
    <col min="10" max="10" width="55.88671875" style="2" customWidth="1"/>
    <col min="11" max="11" width="17.88671875" style="2" customWidth="1"/>
    <col min="12" max="12" width="17.88671875" style="4" customWidth="1"/>
    <col min="13" max="13" width="17.88671875" style="3" customWidth="1"/>
    <col min="14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45916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119</v>
      </c>
      <c r="C4" s="443"/>
      <c r="D4" s="443"/>
      <c r="E4" s="443"/>
      <c r="F4" s="443"/>
      <c r="G4" s="443"/>
      <c r="H4" s="443"/>
      <c r="I4" s="444"/>
      <c r="J4" s="342" t="s">
        <v>118</v>
      </c>
      <c r="K4" s="343"/>
      <c r="L4" s="348" t="s">
        <v>117</v>
      </c>
      <c r="M4" s="349"/>
      <c r="N4" s="350"/>
      <c r="O4" s="504">
        <v>8.2825000000000006</v>
      </c>
      <c r="P4" s="505"/>
      <c r="Q4" s="506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507"/>
      <c r="P5" s="508"/>
      <c r="Q5" s="509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116</v>
      </c>
      <c r="K6" s="488"/>
      <c r="L6" s="494" t="str">
        <f>HYPERLINK("mailto:"&amp;K6,"Anmeldung")</f>
        <v>Anmeldung</v>
      </c>
      <c r="M6" s="485"/>
      <c r="N6" s="486"/>
      <c r="O6" s="510"/>
      <c r="P6" s="511"/>
      <c r="Q6" s="512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223" t="s">
        <v>29</v>
      </c>
      <c r="C10" s="192"/>
      <c r="D10" s="66"/>
      <c r="E10" s="59">
        <v>0.31805555555555554</v>
      </c>
      <c r="F10" s="58">
        <v>13</v>
      </c>
      <c r="G10" s="63" t="s">
        <v>115</v>
      </c>
      <c r="H10" s="56">
        <v>10.34</v>
      </c>
      <c r="I10" s="164" t="s">
        <v>40</v>
      </c>
      <c r="J10" s="61" t="s">
        <v>29</v>
      </c>
      <c r="K10" s="192"/>
      <c r="L10" s="191"/>
      <c r="M10" s="59">
        <v>0.38055555555555554</v>
      </c>
      <c r="N10" s="58">
        <v>16</v>
      </c>
      <c r="O10" s="63" t="s">
        <v>96</v>
      </c>
      <c r="P10" s="163">
        <v>6.4</v>
      </c>
      <c r="Q10" s="55" t="s">
        <v>40</v>
      </c>
    </row>
    <row r="11" spans="2:17" ht="45">
      <c r="B11" s="222" t="s">
        <v>91</v>
      </c>
      <c r="C11" s="59">
        <v>0.33680555555555558</v>
      </c>
      <c r="D11" s="58">
        <v>4</v>
      </c>
      <c r="E11" s="59">
        <v>0.34652777777777777</v>
      </c>
      <c r="F11" s="58" t="s">
        <v>114</v>
      </c>
      <c r="G11" s="63" t="s">
        <v>112</v>
      </c>
      <c r="H11" s="56">
        <v>420</v>
      </c>
      <c r="I11" s="49" t="s">
        <v>36</v>
      </c>
      <c r="J11" s="61" t="s">
        <v>91</v>
      </c>
      <c r="K11" s="59">
        <v>0.39930555555555558</v>
      </c>
      <c r="L11" s="60">
        <v>4</v>
      </c>
      <c r="M11" s="59">
        <v>0.40902777777777777</v>
      </c>
      <c r="N11" s="58" t="s">
        <v>114</v>
      </c>
      <c r="O11" s="63" t="s">
        <v>112</v>
      </c>
      <c r="P11" s="56">
        <v>154</v>
      </c>
      <c r="Q11" s="55" t="s">
        <v>36</v>
      </c>
    </row>
    <row r="12" spans="2:17" ht="45">
      <c r="B12" s="222" t="s">
        <v>113</v>
      </c>
      <c r="C12" s="59">
        <v>0.35694444444444445</v>
      </c>
      <c r="D12" s="58" t="s">
        <v>3</v>
      </c>
      <c r="E12" s="59">
        <v>0.35833333333333334</v>
      </c>
      <c r="F12" s="162" t="s">
        <v>3</v>
      </c>
      <c r="G12" s="63" t="s">
        <v>112</v>
      </c>
      <c r="H12" s="56">
        <v>571</v>
      </c>
      <c r="I12" s="49" t="s">
        <v>35</v>
      </c>
      <c r="J12" s="161" t="s">
        <v>113</v>
      </c>
      <c r="K12" s="59">
        <v>0.41944444444444445</v>
      </c>
      <c r="L12" s="60"/>
      <c r="M12" s="59">
        <v>0.42083333333333334</v>
      </c>
      <c r="N12" s="58"/>
      <c r="O12" s="63" t="s">
        <v>112</v>
      </c>
      <c r="P12" s="56">
        <v>307</v>
      </c>
      <c r="Q12" s="55" t="s">
        <v>35</v>
      </c>
    </row>
    <row r="13" spans="2:17" ht="45">
      <c r="B13" s="222" t="s">
        <v>111</v>
      </c>
      <c r="C13" s="59">
        <v>0.3659722222222222</v>
      </c>
      <c r="D13" s="58" t="s">
        <v>3</v>
      </c>
      <c r="E13" s="59"/>
      <c r="F13" s="58"/>
      <c r="G13" s="63"/>
      <c r="H13" s="43">
        <v>0.13541666666666666</v>
      </c>
      <c r="I13" s="49" t="s">
        <v>34</v>
      </c>
      <c r="J13" s="61" t="s">
        <v>110</v>
      </c>
      <c r="K13" s="59">
        <v>0.42638888888888887</v>
      </c>
      <c r="L13" s="60"/>
      <c r="M13" s="59"/>
      <c r="N13" s="58" t="s">
        <v>3</v>
      </c>
      <c r="O13" s="63"/>
      <c r="P13" s="43">
        <v>7.2916666666666671E-2</v>
      </c>
      <c r="Q13" s="55" t="s">
        <v>34</v>
      </c>
    </row>
    <row r="14" spans="2:17" ht="45">
      <c r="B14" s="222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221"/>
      <c r="C15" s="220"/>
      <c r="D15" s="218"/>
      <c r="E15" s="219"/>
      <c r="F15" s="218"/>
      <c r="G15" s="217"/>
      <c r="H15" s="43">
        <f>H13*(100%+H14)</f>
        <v>0.13541666666666666</v>
      </c>
      <c r="I15" s="49" t="s">
        <v>32</v>
      </c>
      <c r="J15" s="80"/>
      <c r="K15" s="216"/>
      <c r="L15" s="215"/>
      <c r="M15" s="79"/>
      <c r="N15" s="152"/>
      <c r="O15" s="82"/>
      <c r="P15" s="76">
        <f>P13*(100%+P14)</f>
        <v>8.7500000000000008E-2</v>
      </c>
      <c r="Q15" s="75" t="s">
        <v>32</v>
      </c>
    </row>
    <row r="16" spans="2:17" ht="24.95" customHeight="1">
      <c r="B16" s="495" t="s">
        <v>109</v>
      </c>
      <c r="C16" s="496"/>
      <c r="D16" s="496"/>
      <c r="E16" s="496"/>
      <c r="F16" s="496"/>
      <c r="G16" s="496"/>
      <c r="H16" s="496"/>
      <c r="I16" s="497"/>
      <c r="J16" s="498" t="s">
        <v>108</v>
      </c>
      <c r="K16" s="499"/>
      <c r="L16" s="499"/>
      <c r="M16" s="499"/>
      <c r="N16" s="499"/>
      <c r="O16" s="499"/>
      <c r="P16" s="499"/>
      <c r="Q16" s="500"/>
    </row>
    <row r="17" spans="2:17" ht="24.95" customHeight="1">
      <c r="B17" s="498"/>
      <c r="C17" s="499"/>
      <c r="D17" s="499"/>
      <c r="E17" s="499"/>
      <c r="F17" s="499"/>
      <c r="G17" s="499"/>
      <c r="H17" s="499"/>
      <c r="I17" s="500"/>
      <c r="J17" s="498"/>
      <c r="K17" s="499"/>
      <c r="L17" s="499"/>
      <c r="M17" s="499"/>
      <c r="N17" s="499"/>
      <c r="O17" s="499"/>
      <c r="P17" s="499"/>
      <c r="Q17" s="500"/>
    </row>
    <row r="18" spans="2:17" ht="24.95" customHeight="1">
      <c r="B18" s="498"/>
      <c r="C18" s="499"/>
      <c r="D18" s="499"/>
      <c r="E18" s="499"/>
      <c r="F18" s="499"/>
      <c r="G18" s="499"/>
      <c r="H18" s="499"/>
      <c r="I18" s="500"/>
      <c r="J18" s="498"/>
      <c r="K18" s="499"/>
      <c r="L18" s="499"/>
      <c r="M18" s="499"/>
      <c r="N18" s="499"/>
      <c r="O18" s="499"/>
      <c r="P18" s="499"/>
      <c r="Q18" s="500"/>
    </row>
    <row r="19" spans="2:17" ht="24.95" customHeight="1" thickBot="1">
      <c r="B19" s="501"/>
      <c r="C19" s="502"/>
      <c r="D19" s="502"/>
      <c r="E19" s="502"/>
      <c r="F19" s="502"/>
      <c r="G19" s="502"/>
      <c r="H19" s="502"/>
      <c r="I19" s="503"/>
      <c r="J19" s="501"/>
      <c r="K19" s="502"/>
      <c r="L19" s="502"/>
      <c r="M19" s="502"/>
      <c r="N19" s="502"/>
      <c r="O19" s="502"/>
      <c r="P19" s="502"/>
      <c r="Q19" s="503"/>
    </row>
    <row r="20" spans="2:17" ht="38.25" thickBot="1">
      <c r="B20" s="151" t="s">
        <v>68</v>
      </c>
      <c r="C20" s="357" t="s">
        <v>107</v>
      </c>
      <c r="D20" s="358"/>
      <c r="E20" s="358"/>
      <c r="F20" s="358"/>
      <c r="G20" s="358"/>
      <c r="H20" s="358"/>
      <c r="I20" s="359"/>
      <c r="J20" s="150" t="s">
        <v>66</v>
      </c>
      <c r="K20" s="385" t="s">
        <v>106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38"/>
      <c r="K21" s="214"/>
      <c r="L21" s="213"/>
      <c r="M21" s="212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0.50138888888888888</v>
      </c>
      <c r="D22" s="143"/>
      <c r="E22" s="143"/>
      <c r="F22" s="143"/>
      <c r="G22" s="143"/>
      <c r="H22" s="143"/>
      <c r="I22" s="143"/>
      <c r="J22" s="33" t="s">
        <v>64</v>
      </c>
      <c r="K22" s="142" cm="1">
        <f t="array" ref="K22">INDEX(K11:K14,COUNT(K11:K14))+P15</f>
        <v>0.51388888888888884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/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0.51041666666666663</v>
      </c>
      <c r="D24" s="457" t="s">
        <v>105</v>
      </c>
      <c r="E24" s="458"/>
      <c r="F24" s="458"/>
      <c r="G24" s="458"/>
      <c r="H24" s="458"/>
      <c r="I24" s="458"/>
      <c r="J24" s="451" t="s">
        <v>104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0.59027777777777779</v>
      </c>
      <c r="D25" s="436" t="s">
        <v>103</v>
      </c>
      <c r="E25" s="437"/>
      <c r="F25" s="437"/>
      <c r="G25" s="437"/>
      <c r="H25" s="437"/>
      <c r="I25" s="437"/>
      <c r="J25" s="436" t="s">
        <v>102</v>
      </c>
      <c r="K25" s="437"/>
      <c r="L25" s="437"/>
      <c r="M25" s="437"/>
      <c r="N25" s="437"/>
      <c r="O25" s="437"/>
      <c r="P25" s="437"/>
      <c r="Q25" s="438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211"/>
      <c r="K26" s="211"/>
      <c r="L26" s="110"/>
      <c r="M26" s="68"/>
      <c r="N26" s="211"/>
      <c r="O26" s="211"/>
      <c r="P26" s="211"/>
      <c r="Q26" s="210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4.95" customHeight="1">
      <c r="B28" s="495" t="s">
        <v>101</v>
      </c>
      <c r="C28" s="496"/>
      <c r="D28" s="496"/>
      <c r="E28" s="496"/>
      <c r="F28" s="496"/>
      <c r="G28" s="496"/>
      <c r="H28" s="496"/>
      <c r="I28" s="497"/>
      <c r="J28" s="495" t="s">
        <v>100</v>
      </c>
      <c r="K28" s="496"/>
      <c r="L28" s="496"/>
      <c r="M28" s="496"/>
      <c r="N28" s="496"/>
      <c r="O28" s="496"/>
      <c r="P28" s="496"/>
      <c r="Q28" s="497"/>
    </row>
    <row r="29" spans="2:17" ht="24.95" customHeight="1">
      <c r="B29" s="498"/>
      <c r="C29" s="499"/>
      <c r="D29" s="499"/>
      <c r="E29" s="499"/>
      <c r="F29" s="499"/>
      <c r="G29" s="499"/>
      <c r="H29" s="499"/>
      <c r="I29" s="500"/>
      <c r="J29" s="498"/>
      <c r="K29" s="499"/>
      <c r="L29" s="499"/>
      <c r="M29" s="499"/>
      <c r="N29" s="499"/>
      <c r="O29" s="499"/>
      <c r="P29" s="499"/>
      <c r="Q29" s="500"/>
    </row>
    <row r="30" spans="2:17" ht="24.95" customHeight="1">
      <c r="B30" s="498"/>
      <c r="C30" s="499"/>
      <c r="D30" s="499"/>
      <c r="E30" s="499"/>
      <c r="F30" s="499"/>
      <c r="G30" s="499"/>
      <c r="H30" s="499"/>
      <c r="I30" s="500"/>
      <c r="J30" s="498"/>
      <c r="K30" s="499"/>
      <c r="L30" s="499"/>
      <c r="M30" s="499"/>
      <c r="N30" s="499"/>
      <c r="O30" s="499"/>
      <c r="P30" s="499"/>
      <c r="Q30" s="500"/>
    </row>
    <row r="31" spans="2:17" ht="24.95" customHeight="1" thickBot="1">
      <c r="B31" s="501"/>
      <c r="C31" s="502"/>
      <c r="D31" s="502"/>
      <c r="E31" s="502"/>
      <c r="F31" s="502"/>
      <c r="G31" s="502"/>
      <c r="H31" s="502"/>
      <c r="I31" s="503"/>
      <c r="J31" s="501"/>
      <c r="K31" s="502"/>
      <c r="L31" s="502"/>
      <c r="M31" s="502"/>
      <c r="N31" s="502"/>
      <c r="O31" s="502"/>
      <c r="P31" s="502"/>
      <c r="Q31" s="503"/>
    </row>
    <row r="32" spans="2:17" ht="39.950000000000003" customHeight="1" thickBot="1">
      <c r="B32" s="122" t="s">
        <v>53</v>
      </c>
      <c r="C32" s="478" t="s">
        <v>99</v>
      </c>
      <c r="D32" s="479"/>
      <c r="E32" s="479"/>
      <c r="F32" s="479"/>
      <c r="G32" s="479"/>
      <c r="H32" s="479"/>
      <c r="I32" s="480"/>
      <c r="J32" s="119" t="s">
        <v>51</v>
      </c>
      <c r="K32" s="439" t="s">
        <v>99</v>
      </c>
      <c r="L32" s="440"/>
      <c r="M32" s="440"/>
      <c r="N32" s="440"/>
      <c r="O32" s="440"/>
      <c r="P32" s="440"/>
      <c r="Q32" s="441"/>
    </row>
    <row r="33" spans="2:20" hidden="1">
      <c r="B33" s="30" t="s">
        <v>50</v>
      </c>
      <c r="C33" s="26" t="s">
        <v>12</v>
      </c>
      <c r="D33" s="118">
        <f>C25 +H41</f>
        <v>0.65277777777777779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0.62361111111111112</v>
      </c>
      <c r="N33" s="38"/>
      <c r="O33" s="38"/>
      <c r="P33" s="37"/>
      <c r="Q33" s="114"/>
    </row>
    <row r="34" spans="2:20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20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20" ht="45">
      <c r="B36" s="209" t="s">
        <v>98</v>
      </c>
      <c r="C36" s="65"/>
      <c r="D36" s="208"/>
      <c r="E36" s="207">
        <v>0.65486111111111112</v>
      </c>
      <c r="F36" s="198" t="s">
        <v>3</v>
      </c>
      <c r="G36" s="96" t="s">
        <v>92</v>
      </c>
      <c r="H36" s="56">
        <v>4.7</v>
      </c>
      <c r="I36" s="49" t="s">
        <v>40</v>
      </c>
      <c r="J36" s="95" t="s">
        <v>97</v>
      </c>
      <c r="K36" s="206"/>
      <c r="L36" s="205"/>
      <c r="M36" s="204">
        <v>0.62847222222222221</v>
      </c>
      <c r="N36" s="196" t="s">
        <v>3</v>
      </c>
      <c r="O36" s="203" t="s">
        <v>92</v>
      </c>
      <c r="P36" s="92">
        <v>2.72</v>
      </c>
      <c r="Q36" s="91" t="s">
        <v>40</v>
      </c>
    </row>
    <row r="37" spans="2:20" ht="45">
      <c r="B37" s="61" t="s">
        <v>91</v>
      </c>
      <c r="C37" s="202">
        <v>0.66388888888888886</v>
      </c>
      <c r="D37" s="58"/>
      <c r="E37" s="59">
        <v>0.68263888888888891</v>
      </c>
      <c r="F37" s="201">
        <v>3</v>
      </c>
      <c r="G37" s="63" t="s">
        <v>96</v>
      </c>
      <c r="H37" s="56">
        <v>160</v>
      </c>
      <c r="I37" s="49" t="s">
        <v>36</v>
      </c>
      <c r="J37" s="61" t="s">
        <v>91</v>
      </c>
      <c r="K37" s="200">
        <v>0.64097222222222228</v>
      </c>
      <c r="L37" s="199"/>
      <c r="M37" s="197">
        <v>0.64652777777777781</v>
      </c>
      <c r="N37" s="196">
        <v>3</v>
      </c>
      <c r="O37" s="195" t="s">
        <v>94</v>
      </c>
      <c r="P37" s="56">
        <v>40</v>
      </c>
      <c r="Q37" s="55" t="s">
        <v>36</v>
      </c>
      <c r="T37" s="1" t="s">
        <v>3</v>
      </c>
    </row>
    <row r="38" spans="2:20" ht="45">
      <c r="B38" s="61" t="s">
        <v>29</v>
      </c>
      <c r="C38" s="87">
        <v>0.70277777777777772</v>
      </c>
      <c r="D38" s="58">
        <v>10</v>
      </c>
      <c r="E38" s="59"/>
      <c r="F38" s="196" t="s">
        <v>3</v>
      </c>
      <c r="G38" s="63"/>
      <c r="H38" s="56">
        <v>330</v>
      </c>
      <c r="I38" s="49" t="s">
        <v>35</v>
      </c>
      <c r="J38" s="61" t="s">
        <v>95</v>
      </c>
      <c r="K38" s="197">
        <v>0.66388888888888886</v>
      </c>
      <c r="L38" s="198">
        <v>33</v>
      </c>
      <c r="M38" s="197"/>
      <c r="N38" s="196" t="s">
        <v>3</v>
      </c>
      <c r="O38" s="195"/>
      <c r="P38" s="56">
        <v>149</v>
      </c>
      <c r="Q38" s="55" t="s">
        <v>35</v>
      </c>
    </row>
    <row r="39" spans="2:20" ht="45">
      <c r="B39" s="61"/>
      <c r="C39" s="59"/>
      <c r="D39" s="58"/>
      <c r="E39" s="59"/>
      <c r="F39" s="196" t="s">
        <v>3</v>
      </c>
      <c r="G39" s="63"/>
      <c r="H39" s="43">
        <v>6.25E-2</v>
      </c>
      <c r="I39" s="49" t="s">
        <v>34</v>
      </c>
      <c r="J39" s="61"/>
      <c r="K39" s="197"/>
      <c r="L39" s="198"/>
      <c r="M39" s="197" t="s">
        <v>3</v>
      </c>
      <c r="N39" s="196" t="s">
        <v>3</v>
      </c>
      <c r="O39" s="195" t="s">
        <v>3</v>
      </c>
      <c r="P39" s="43">
        <v>2.7777777777777776E-2</v>
      </c>
      <c r="Q39" s="55" t="s">
        <v>34</v>
      </c>
    </row>
    <row r="40" spans="2:20" ht="45">
      <c r="B40" s="61"/>
      <c r="C40" s="59"/>
      <c r="D40" s="58"/>
      <c r="E40" s="59"/>
      <c r="F40" s="196" t="s">
        <v>3</v>
      </c>
      <c r="G40" s="63" t="s">
        <v>3</v>
      </c>
      <c r="H40" s="85">
        <v>0</v>
      </c>
      <c r="I40" s="86" t="s">
        <v>33</v>
      </c>
      <c r="J40" s="61"/>
      <c r="K40" s="197"/>
      <c r="L40" s="198"/>
      <c r="M40" s="197"/>
      <c r="N40" s="196"/>
      <c r="O40" s="195"/>
      <c r="P40" s="85">
        <v>0.2</v>
      </c>
      <c r="Q40" s="84" t="s">
        <v>33</v>
      </c>
    </row>
    <row r="41" spans="2:20" ht="45.75" thickBot="1">
      <c r="B41" s="83"/>
      <c r="C41" s="79"/>
      <c r="D41" s="78"/>
      <c r="E41" s="79"/>
      <c r="F41" s="193"/>
      <c r="G41" s="82"/>
      <c r="H41" s="76">
        <f>H39*(100%+H40)</f>
        <v>6.25E-2</v>
      </c>
      <c r="I41" s="81" t="s">
        <v>32</v>
      </c>
      <c r="J41" s="80"/>
      <c r="K41" s="194" t="s">
        <v>3</v>
      </c>
      <c r="L41" s="193"/>
      <c r="M41" s="194"/>
      <c r="N41" s="193"/>
      <c r="O41" s="77"/>
      <c r="P41" s="76">
        <f>P39*(100%+P40)</f>
        <v>3.3333333333333333E-2</v>
      </c>
      <c r="Q41" s="75" t="s">
        <v>32</v>
      </c>
    </row>
    <row r="42" spans="2:20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20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20" ht="45">
      <c r="B44" s="61" t="s">
        <v>29</v>
      </c>
      <c r="C44" s="192"/>
      <c r="D44" s="66" t="s">
        <v>3</v>
      </c>
      <c r="E44" s="59">
        <v>0.46111111111111114</v>
      </c>
      <c r="F44" s="58">
        <v>32</v>
      </c>
      <c r="G44" s="63" t="s">
        <v>94</v>
      </c>
      <c r="H44" s="190"/>
      <c r="I44" s="72"/>
      <c r="J44" s="61" t="s">
        <v>90</v>
      </c>
      <c r="K44" s="192"/>
      <c r="L44" s="191"/>
      <c r="M44" s="59">
        <v>0.58888888888888891</v>
      </c>
      <c r="N44" s="58" t="s">
        <v>92</v>
      </c>
      <c r="O44" s="57"/>
      <c r="P44" s="72"/>
      <c r="Q44" s="67"/>
    </row>
    <row r="45" spans="2:20" ht="45">
      <c r="B45" s="61" t="s">
        <v>91</v>
      </c>
      <c r="C45" s="59">
        <v>0.4777777777777778</v>
      </c>
      <c r="D45" s="58">
        <v>4</v>
      </c>
      <c r="E45" s="59">
        <v>0.48333333333333334</v>
      </c>
      <c r="F45" s="58" t="s">
        <v>93</v>
      </c>
      <c r="G45" s="63" t="s">
        <v>92</v>
      </c>
      <c r="H45" s="190"/>
      <c r="I45" s="72"/>
      <c r="J45" s="61" t="s">
        <v>91</v>
      </c>
      <c r="K45" s="59">
        <v>0.59930555555555554</v>
      </c>
      <c r="L45" s="60"/>
      <c r="M45" s="59">
        <v>0.60486111111111107</v>
      </c>
      <c r="N45" s="58">
        <v>3</v>
      </c>
      <c r="O45" s="57"/>
      <c r="P45" s="72"/>
      <c r="Q45" s="67"/>
    </row>
    <row r="46" spans="2:20" ht="45">
      <c r="B46" s="61" t="s">
        <v>90</v>
      </c>
      <c r="C46" s="59">
        <v>0.49375000000000002</v>
      </c>
      <c r="D46" s="58"/>
      <c r="E46" s="59"/>
      <c r="F46" s="58" t="s">
        <v>3</v>
      </c>
      <c r="G46" s="63"/>
      <c r="H46" s="190"/>
      <c r="I46" s="72"/>
      <c r="J46" s="61" t="s">
        <v>29</v>
      </c>
      <c r="K46" s="59">
        <v>0.62222222222222223</v>
      </c>
      <c r="L46" s="60">
        <v>33</v>
      </c>
      <c r="M46" s="59"/>
      <c r="N46" s="58"/>
      <c r="O46" s="57"/>
      <c r="P46" s="72"/>
      <c r="Q46" s="67"/>
    </row>
    <row r="47" spans="2:20" ht="45.75" thickBot="1">
      <c r="B47" s="61"/>
      <c r="C47" s="59"/>
      <c r="D47" s="58"/>
      <c r="E47" s="59"/>
      <c r="F47" s="58"/>
      <c r="G47" s="63" t="s">
        <v>3</v>
      </c>
      <c r="H47" s="190"/>
      <c r="I47" s="72"/>
      <c r="J47" s="61"/>
      <c r="K47" s="59"/>
      <c r="L47" s="60"/>
      <c r="M47" s="59" t="s">
        <v>3</v>
      </c>
      <c r="N47" s="58"/>
      <c r="O47" s="57" t="s">
        <v>3</v>
      </c>
      <c r="P47" s="72"/>
      <c r="Q47" s="67"/>
    </row>
    <row r="48" spans="2:20" ht="45.75" thickBot="1">
      <c r="B48" s="54"/>
      <c r="C48" s="53" t="s">
        <v>3</v>
      </c>
      <c r="D48" s="52"/>
      <c r="E48" s="53"/>
      <c r="F48" s="52" t="s">
        <v>3</v>
      </c>
      <c r="G48" s="51"/>
      <c r="H48" s="190"/>
      <c r="I48" s="72"/>
      <c r="J48" s="48"/>
      <c r="K48" s="46"/>
      <c r="L48" s="47"/>
      <c r="M48" s="46" t="s">
        <v>3</v>
      </c>
      <c r="N48" s="45"/>
      <c r="O48" s="44"/>
      <c r="P48" s="72"/>
      <c r="Q48" s="42" t="s">
        <v>89</v>
      </c>
    </row>
    <row r="49" spans="2:21" ht="24.95" customHeight="1">
      <c r="B49" s="394"/>
      <c r="C49" s="395"/>
      <c r="D49" s="395"/>
      <c r="E49" s="395"/>
      <c r="F49" s="395"/>
      <c r="G49" s="395"/>
      <c r="H49" s="395"/>
      <c r="I49" s="396"/>
      <c r="J49" s="465" t="s">
        <v>88</v>
      </c>
      <c r="K49" s="466"/>
      <c r="L49" s="466"/>
      <c r="M49" s="466"/>
      <c r="N49" s="466"/>
      <c r="O49" s="466"/>
      <c r="P49" s="466"/>
      <c r="Q49" s="467"/>
      <c r="R49" s="1" t="s">
        <v>3</v>
      </c>
      <c r="S49" s="1" t="s">
        <v>3</v>
      </c>
      <c r="T49" s="1" t="s">
        <v>3</v>
      </c>
      <c r="U49" s="1" t="s">
        <v>3</v>
      </c>
    </row>
    <row r="50" spans="2:21" ht="24.9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21" ht="24.9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21" ht="24.9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21" ht="24.9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21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21">
      <c r="M55" s="41"/>
      <c r="N55" s="40"/>
      <c r="O55" s="40"/>
      <c r="P55" s="40"/>
      <c r="Q55" s="40"/>
    </row>
    <row r="56" spans="2:21">
      <c r="B56" s="39" t="s">
        <v>17</v>
      </c>
      <c r="N56" s="38"/>
      <c r="O56" s="38"/>
      <c r="P56" s="37"/>
      <c r="Q56" s="36"/>
    </row>
    <row r="57" spans="2:21">
      <c r="B57" s="35" t="s">
        <v>16</v>
      </c>
      <c r="C57" s="32" t="s">
        <v>12</v>
      </c>
      <c r="D57" s="31" cm="1">
        <f t="array" ref="D57">INDEX(C11:C14,COUNT(C11:C14))+H15</f>
        <v>0.50138888888888888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0.51388888888888884</v>
      </c>
    </row>
    <row r="58" spans="2:21">
      <c r="B58" s="30" t="s">
        <v>14</v>
      </c>
      <c r="C58" s="26" t="s">
        <v>12</v>
      </c>
      <c r="D58" s="25">
        <f>C25+H41</f>
        <v>0.65277777777777779</v>
      </c>
      <c r="E58" s="29" t="s">
        <v>3</v>
      </c>
      <c r="F58" s="340" t="s">
        <v>11</v>
      </c>
      <c r="G58" s="340"/>
      <c r="H58" s="28">
        <f>E36-D58</f>
        <v>2.0833333333333259E-3</v>
      </c>
      <c r="I58" s="27"/>
      <c r="J58" s="26" t="s">
        <v>13</v>
      </c>
      <c r="K58" s="26" t="s">
        <v>12</v>
      </c>
      <c r="L58" s="25">
        <f>C25+P41</f>
        <v>0.62361111111111112</v>
      </c>
      <c r="N58" s="340" t="s">
        <v>11</v>
      </c>
      <c r="O58" s="340"/>
      <c r="P58" s="24">
        <f>K37-L58</f>
        <v>1.736111111111116E-2</v>
      </c>
    </row>
    <row r="60" spans="2:21">
      <c r="B60" s="7"/>
    </row>
    <row r="61" spans="2:21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21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21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21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7"/>
      <c r="N78" s="427"/>
      <c r="O78" s="427"/>
      <c r="P78" s="427"/>
      <c r="Q78" s="427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7"/>
      <c r="N79" s="427"/>
      <c r="O79" s="427"/>
      <c r="P79" s="427"/>
      <c r="Q79" s="427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7"/>
      <c r="N80" s="427"/>
      <c r="O80" s="427"/>
      <c r="P80" s="427"/>
      <c r="Q80" s="427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7"/>
      <c r="N81" s="427"/>
      <c r="O81" s="427"/>
      <c r="P81" s="427"/>
      <c r="Q81" s="427"/>
    </row>
  </sheetData>
  <mergeCells count="42">
    <mergeCell ref="B63:Q63"/>
    <mergeCell ref="O2:Q2"/>
    <mergeCell ref="D25:I25"/>
    <mergeCell ref="K32:Q32"/>
    <mergeCell ref="B4:I6"/>
    <mergeCell ref="J27:Q27"/>
    <mergeCell ref="B28:I31"/>
    <mergeCell ref="J24:Q24"/>
    <mergeCell ref="D24:I24"/>
    <mergeCell ref="O4:Q6"/>
    <mergeCell ref="K20:Q20"/>
    <mergeCell ref="C32:I32"/>
    <mergeCell ref="B27:I27"/>
    <mergeCell ref="J4:K5"/>
    <mergeCell ref="J6:K6"/>
    <mergeCell ref="L4:N5"/>
    <mergeCell ref="J25:O25"/>
    <mergeCell ref="P25:Q25"/>
    <mergeCell ref="F58:G58"/>
    <mergeCell ref="N58:O58"/>
    <mergeCell ref="J28:Q31"/>
    <mergeCell ref="B43:I43"/>
    <mergeCell ref="J43:Q43"/>
    <mergeCell ref="H35:I35"/>
    <mergeCell ref="P35:Q35"/>
    <mergeCell ref="B49:I54"/>
    <mergeCell ref="J49:Q54"/>
    <mergeCell ref="C78:J81"/>
    <mergeCell ref="M65:Q65"/>
    <mergeCell ref="C66:J68"/>
    <mergeCell ref="C70:J72"/>
    <mergeCell ref="C74:J76"/>
    <mergeCell ref="M76:Q76"/>
    <mergeCell ref="M78:Q81"/>
    <mergeCell ref="L6:N6"/>
    <mergeCell ref="C20:I20"/>
    <mergeCell ref="J8:Q8"/>
    <mergeCell ref="B16:I19"/>
    <mergeCell ref="H9:I9"/>
    <mergeCell ref="P9:Q9"/>
    <mergeCell ref="J16:Q19"/>
    <mergeCell ref="B8:I8"/>
  </mergeCells>
  <hyperlinks>
    <hyperlink ref="J6" r:id="rId1" xr:uid="{CA5A1D94-5A23-6447-B850-65849C079BE6}"/>
    <hyperlink ref="C20:I20" r:id="rId2" display="Barmelweid 2025" xr:uid="{33C07847-E9A3-C844-9819-062E2B41F879}"/>
    <hyperlink ref="K20:Q20" r:id="rId3" display="Salhöhe 2025" xr:uid="{F142B21E-6825-E341-8E1C-D6FCF185A6A2}"/>
    <hyperlink ref="C32:I32" r:id="rId4" display="Staffelegg 2025" xr:uid="{7FA6F00B-01E1-7545-BE17-513DE22571B7}"/>
    <hyperlink ref="K32:Q32" r:id="rId5" display="Staffelegg 2025" xr:uid="{09041830-7D00-9D41-825C-2D2DA656A197}"/>
  </hyperlinks>
  <pageMargins left="0.70866141732283472" right="0.70866141732283472" top="0.78740157480314965" bottom="0.78740157480314965" header="0.31496062992125984" footer="0.31496062992125984"/>
  <pageSetup paperSize="9" scale="23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DEE61-DD9E-5140-8611-FDE0EEDB27D3}">
  <sheetPr>
    <tabColor rgb="FFFF0000"/>
    <pageSetUpPr fitToPage="1"/>
  </sheetPr>
  <dimension ref="B1:R87"/>
  <sheetViews>
    <sheetView topLeftCell="B1" zoomScale="50" zoomScaleNormal="50" zoomScaleSheetLayoutView="20" zoomScalePageLayoutView="73" workbookViewId="0">
      <selection activeCell="B2" sqref="B2"/>
    </sheetView>
  </sheetViews>
  <sheetFormatPr baseColWidth="10" defaultColWidth="9.33203125" defaultRowHeight="37.5"/>
  <cols>
    <col min="1" max="1" width="0.88671875" style="1" customWidth="1"/>
    <col min="2" max="2" width="69.33203125" style="1" customWidth="1"/>
    <col min="3" max="7" width="26.44140625" style="2" customWidth="1"/>
    <col min="8" max="8" width="12.44140625" style="2" customWidth="1"/>
    <col min="9" max="9" width="11" style="2" customWidth="1"/>
    <col min="10" max="10" width="69.33203125" style="2" customWidth="1"/>
    <col min="11" max="11" width="26.44140625" style="2" customWidth="1"/>
    <col min="12" max="12" width="26.44140625" style="4" customWidth="1"/>
    <col min="13" max="13" width="26.44140625" style="3" customWidth="1"/>
    <col min="14" max="14" width="26.44140625" style="2" customWidth="1"/>
    <col min="15" max="15" width="17.88671875" style="2" customWidth="1"/>
    <col min="16" max="16" width="13.6640625" style="2" customWidth="1"/>
    <col min="17" max="17" width="11" style="2" customWidth="1"/>
    <col min="18" max="16384" width="9.33203125" style="1"/>
  </cols>
  <sheetData>
    <row r="1" spans="2:17" ht="38.25" thickBot="1">
      <c r="B1" s="189"/>
      <c r="C1" s="186"/>
      <c r="D1" s="186"/>
      <c r="E1" s="186"/>
      <c r="F1" s="186"/>
      <c r="G1" s="186"/>
      <c r="H1" s="186"/>
      <c r="I1" s="186"/>
      <c r="J1" s="186"/>
      <c r="K1" s="186"/>
      <c r="L1" s="188"/>
      <c r="M1" s="187"/>
      <c r="N1" s="186"/>
      <c r="O1" s="186"/>
      <c r="P1" s="186"/>
      <c r="Q1" s="185"/>
    </row>
    <row r="2" spans="2:17" ht="45.75" thickBot="1">
      <c r="B2" s="184"/>
      <c r="N2" s="183" t="s">
        <v>87</v>
      </c>
      <c r="O2" s="433">
        <v>45930</v>
      </c>
      <c r="P2" s="434"/>
      <c r="Q2" s="435"/>
    </row>
    <row r="3" spans="2:17" ht="38.25" thickBot="1">
      <c r="B3" s="182"/>
      <c r="Q3" s="181"/>
    </row>
    <row r="4" spans="2:17" ht="20.100000000000001" customHeight="1">
      <c r="B4" s="442" t="s">
        <v>86</v>
      </c>
      <c r="C4" s="443"/>
      <c r="D4" s="443"/>
      <c r="E4" s="443"/>
      <c r="F4" s="443"/>
      <c r="G4" s="443"/>
      <c r="H4" s="443"/>
      <c r="I4" s="444"/>
      <c r="J4" s="342" t="s">
        <v>85</v>
      </c>
      <c r="K4" s="343"/>
      <c r="L4" s="348" t="s">
        <v>84</v>
      </c>
      <c r="M4" s="349"/>
      <c r="N4" s="350"/>
      <c r="O4" s="376">
        <v>6.1524999999999999</v>
      </c>
      <c r="P4" s="377"/>
      <c r="Q4" s="378"/>
    </row>
    <row r="5" spans="2:17" ht="20.100000000000001" customHeight="1" thickBot="1">
      <c r="B5" s="445"/>
      <c r="C5" s="446"/>
      <c r="D5" s="446"/>
      <c r="E5" s="446"/>
      <c r="F5" s="446"/>
      <c r="G5" s="446"/>
      <c r="H5" s="446"/>
      <c r="I5" s="447"/>
      <c r="J5" s="344"/>
      <c r="K5" s="345"/>
      <c r="L5" s="351"/>
      <c r="M5" s="352"/>
      <c r="N5" s="353"/>
      <c r="O5" s="379"/>
      <c r="P5" s="380"/>
      <c r="Q5" s="381"/>
    </row>
    <row r="6" spans="2:17" ht="38.25" thickBot="1">
      <c r="B6" s="448"/>
      <c r="C6" s="449"/>
      <c r="D6" s="449"/>
      <c r="E6" s="449"/>
      <c r="F6" s="449"/>
      <c r="G6" s="449"/>
      <c r="H6" s="449"/>
      <c r="I6" s="450"/>
      <c r="J6" s="487" t="s">
        <v>83</v>
      </c>
      <c r="K6" s="488"/>
      <c r="L6" s="484" t="str">
        <f>HYPERLINK("mailto:"&amp;J6,"Anmeldung")</f>
        <v>Anmeldung</v>
      </c>
      <c r="M6" s="485"/>
      <c r="N6" s="486"/>
      <c r="O6" s="382"/>
      <c r="P6" s="383"/>
      <c r="Q6" s="384"/>
    </row>
    <row r="7" spans="2:17" ht="38.25" thickBot="1">
      <c r="B7" s="180"/>
      <c r="C7" s="178"/>
      <c r="D7" s="179"/>
      <c r="E7" s="178"/>
      <c r="F7" s="178"/>
      <c r="G7" s="178"/>
      <c r="H7" s="178"/>
      <c r="I7" s="178"/>
      <c r="J7" s="177"/>
      <c r="K7" s="20"/>
      <c r="L7" s="176"/>
      <c r="M7" s="11"/>
      <c r="N7" s="175"/>
      <c r="O7" s="175"/>
      <c r="P7" s="174"/>
      <c r="Q7" s="173"/>
    </row>
    <row r="8" spans="2:17" ht="60" customHeight="1" thickBot="1">
      <c r="B8" s="360" t="s">
        <v>82</v>
      </c>
      <c r="C8" s="361"/>
      <c r="D8" s="361"/>
      <c r="E8" s="361"/>
      <c r="F8" s="361"/>
      <c r="G8" s="361"/>
      <c r="H8" s="361"/>
      <c r="I8" s="362"/>
      <c r="J8" s="360" t="s">
        <v>81</v>
      </c>
      <c r="K8" s="361"/>
      <c r="L8" s="361"/>
      <c r="M8" s="361"/>
      <c r="N8" s="361"/>
      <c r="O8" s="361"/>
      <c r="P8" s="361"/>
      <c r="Q8" s="362"/>
    </row>
    <row r="9" spans="2:17" ht="38.25" thickBot="1">
      <c r="B9" s="172" t="s">
        <v>80</v>
      </c>
      <c r="C9" s="170" t="s">
        <v>46</v>
      </c>
      <c r="D9" s="171" t="s">
        <v>45</v>
      </c>
      <c r="E9" s="170" t="s">
        <v>79</v>
      </c>
      <c r="F9" s="170" t="s">
        <v>45</v>
      </c>
      <c r="G9" s="170" t="s">
        <v>77</v>
      </c>
      <c r="H9" s="372" t="s">
        <v>43</v>
      </c>
      <c r="I9" s="373"/>
      <c r="J9" s="104" t="s">
        <v>78</v>
      </c>
      <c r="K9" s="167" t="s">
        <v>46</v>
      </c>
      <c r="L9" s="169" t="s">
        <v>45</v>
      </c>
      <c r="M9" s="168" t="s">
        <v>35</v>
      </c>
      <c r="N9" s="167" t="s">
        <v>45</v>
      </c>
      <c r="O9" s="167" t="s">
        <v>77</v>
      </c>
      <c r="P9" s="374" t="s">
        <v>43</v>
      </c>
      <c r="Q9" s="375"/>
    </row>
    <row r="10" spans="2:17" ht="45">
      <c r="B10" s="95" t="s">
        <v>29</v>
      </c>
      <c r="C10" s="166"/>
      <c r="D10" s="165"/>
      <c r="E10" s="59">
        <v>0.35347222222222224</v>
      </c>
      <c r="F10" s="58" t="s">
        <v>28</v>
      </c>
      <c r="G10" s="63" t="s">
        <v>24</v>
      </c>
      <c r="H10" s="56">
        <v>10.1</v>
      </c>
      <c r="I10" s="164" t="s">
        <v>40</v>
      </c>
      <c r="J10" s="61" t="s">
        <v>29</v>
      </c>
      <c r="K10" s="65"/>
      <c r="L10" s="64"/>
      <c r="M10" s="59">
        <v>0.38472222222222224</v>
      </c>
      <c r="N10" s="58" t="s">
        <v>28</v>
      </c>
      <c r="O10" s="63" t="s">
        <v>76</v>
      </c>
      <c r="P10" s="163">
        <v>5.3</v>
      </c>
      <c r="Q10" s="55" t="s">
        <v>40</v>
      </c>
    </row>
    <row r="11" spans="2:17" ht="45">
      <c r="B11" s="61" t="s">
        <v>75</v>
      </c>
      <c r="C11" s="59">
        <v>0.36388888888888887</v>
      </c>
      <c r="D11" s="58">
        <v>3</v>
      </c>
      <c r="E11" s="59">
        <v>0.36666666666666664</v>
      </c>
      <c r="F11" s="58">
        <v>11</v>
      </c>
      <c r="G11" s="63" t="s">
        <v>74</v>
      </c>
      <c r="H11" s="56">
        <v>72</v>
      </c>
      <c r="I11" s="49" t="s">
        <v>36</v>
      </c>
      <c r="J11" s="61" t="s">
        <v>75</v>
      </c>
      <c r="K11" s="59">
        <v>0.39513888888888887</v>
      </c>
      <c r="L11" s="60">
        <v>3</v>
      </c>
      <c r="M11" s="59">
        <v>0.39791666666666664</v>
      </c>
      <c r="N11" s="58">
        <v>11</v>
      </c>
      <c r="O11" s="63" t="s">
        <v>74</v>
      </c>
      <c r="P11" s="56">
        <v>56</v>
      </c>
      <c r="Q11" s="55" t="s">
        <v>36</v>
      </c>
    </row>
    <row r="12" spans="2:17" ht="45">
      <c r="B12" s="61" t="s">
        <v>73</v>
      </c>
      <c r="C12" s="59">
        <v>0.38194444444444442</v>
      </c>
      <c r="D12" s="58" t="s">
        <v>3</v>
      </c>
      <c r="E12" s="59"/>
      <c r="F12" s="162" t="s">
        <v>3</v>
      </c>
      <c r="G12" s="63" t="s">
        <v>3</v>
      </c>
      <c r="H12" s="56">
        <v>107</v>
      </c>
      <c r="I12" s="49" t="s">
        <v>35</v>
      </c>
      <c r="J12" s="161" t="s">
        <v>72</v>
      </c>
      <c r="K12" s="59">
        <v>0.41249999999999998</v>
      </c>
      <c r="L12" s="60">
        <v>1</v>
      </c>
      <c r="M12" s="59">
        <v>0.41666666666666669</v>
      </c>
      <c r="N12" s="58"/>
      <c r="O12" s="63" t="s">
        <v>41</v>
      </c>
      <c r="P12" s="56">
        <v>89</v>
      </c>
      <c r="Q12" s="55" t="s">
        <v>35</v>
      </c>
    </row>
    <row r="13" spans="2:17" ht="45">
      <c r="B13" s="160"/>
      <c r="C13" s="59" t="s">
        <v>3</v>
      </c>
      <c r="D13" s="58" t="s">
        <v>3</v>
      </c>
      <c r="E13" s="59"/>
      <c r="F13" s="58"/>
      <c r="G13" s="63"/>
      <c r="H13" s="43">
        <v>0.10208333333333333</v>
      </c>
      <c r="I13" s="49" t="s">
        <v>34</v>
      </c>
      <c r="J13" s="61" t="s">
        <v>71</v>
      </c>
      <c r="K13" s="59">
        <v>0.42083333333333334</v>
      </c>
      <c r="L13" s="60"/>
      <c r="M13" s="59"/>
      <c r="N13" s="58" t="s">
        <v>3</v>
      </c>
      <c r="O13" s="63"/>
      <c r="P13" s="43">
        <v>5.5555555555555552E-2</v>
      </c>
      <c r="Q13" s="55" t="s">
        <v>34</v>
      </c>
    </row>
    <row r="14" spans="2:17" ht="45">
      <c r="B14" s="61"/>
      <c r="C14" s="59"/>
      <c r="D14" s="58"/>
      <c r="E14" s="59"/>
      <c r="F14" s="58"/>
      <c r="G14" s="63"/>
      <c r="H14" s="85">
        <v>0</v>
      </c>
      <c r="I14" s="86" t="s">
        <v>33</v>
      </c>
      <c r="J14" s="61"/>
      <c r="K14" s="59"/>
      <c r="L14" s="60"/>
      <c r="M14" s="59"/>
      <c r="N14" s="58"/>
      <c r="O14" s="63"/>
      <c r="P14" s="85">
        <v>0.2</v>
      </c>
      <c r="Q14" s="55" t="s">
        <v>33</v>
      </c>
    </row>
    <row r="15" spans="2:17" ht="45.75" thickBot="1">
      <c r="B15" s="159"/>
      <c r="C15" s="158"/>
      <c r="D15" s="156"/>
      <c r="E15" s="157"/>
      <c r="F15" s="156"/>
      <c r="G15" s="155"/>
      <c r="H15" s="43">
        <f>H13*(100%+H14)</f>
        <v>0.10208333333333333</v>
      </c>
      <c r="I15" s="49" t="s">
        <v>32</v>
      </c>
      <c r="J15" s="80"/>
      <c r="K15" s="154"/>
      <c r="L15" s="153"/>
      <c r="M15" s="79"/>
      <c r="N15" s="152"/>
      <c r="O15" s="82"/>
      <c r="P15" s="76">
        <f>P13*(100%+P14)</f>
        <v>6.6666666666666666E-2</v>
      </c>
      <c r="Q15" s="75" t="s">
        <v>32</v>
      </c>
    </row>
    <row r="16" spans="2:17" ht="25.35" customHeight="1">
      <c r="B16" s="363" t="s">
        <v>70</v>
      </c>
      <c r="C16" s="364"/>
      <c r="D16" s="364"/>
      <c r="E16" s="364"/>
      <c r="F16" s="364"/>
      <c r="G16" s="364"/>
      <c r="H16" s="364"/>
      <c r="I16" s="365"/>
      <c r="J16" s="366" t="s">
        <v>69</v>
      </c>
      <c r="K16" s="367"/>
      <c r="L16" s="367"/>
      <c r="M16" s="367"/>
      <c r="N16" s="367"/>
      <c r="O16" s="367"/>
      <c r="P16" s="367"/>
      <c r="Q16" s="368"/>
    </row>
    <row r="17" spans="2:17" ht="25.35" customHeight="1">
      <c r="B17" s="366"/>
      <c r="C17" s="367"/>
      <c r="D17" s="367"/>
      <c r="E17" s="367"/>
      <c r="F17" s="367"/>
      <c r="G17" s="367"/>
      <c r="H17" s="367"/>
      <c r="I17" s="368"/>
      <c r="J17" s="366"/>
      <c r="K17" s="367"/>
      <c r="L17" s="367"/>
      <c r="M17" s="367"/>
      <c r="N17" s="367"/>
      <c r="O17" s="367"/>
      <c r="P17" s="367"/>
      <c r="Q17" s="368"/>
    </row>
    <row r="18" spans="2:17" ht="25.35" customHeight="1">
      <c r="B18" s="366"/>
      <c r="C18" s="367"/>
      <c r="D18" s="367"/>
      <c r="E18" s="367"/>
      <c r="F18" s="367"/>
      <c r="G18" s="367"/>
      <c r="H18" s="367"/>
      <c r="I18" s="368"/>
      <c r="J18" s="366"/>
      <c r="K18" s="367"/>
      <c r="L18" s="367"/>
      <c r="M18" s="367"/>
      <c r="N18" s="367"/>
      <c r="O18" s="367"/>
      <c r="P18" s="367"/>
      <c r="Q18" s="368"/>
    </row>
    <row r="19" spans="2:17" ht="25.35" customHeight="1" thickBot="1">
      <c r="B19" s="369"/>
      <c r="C19" s="370"/>
      <c r="D19" s="370"/>
      <c r="E19" s="370"/>
      <c r="F19" s="370"/>
      <c r="G19" s="370"/>
      <c r="H19" s="370"/>
      <c r="I19" s="371"/>
      <c r="J19" s="369"/>
      <c r="K19" s="370"/>
      <c r="L19" s="370"/>
      <c r="M19" s="370"/>
      <c r="N19" s="370"/>
      <c r="O19" s="370"/>
      <c r="P19" s="370"/>
      <c r="Q19" s="371"/>
    </row>
    <row r="20" spans="2:17" ht="38.25" thickBot="1">
      <c r="B20" s="151" t="s">
        <v>68</v>
      </c>
      <c r="C20" s="357" t="s">
        <v>67</v>
      </c>
      <c r="D20" s="358"/>
      <c r="E20" s="358"/>
      <c r="F20" s="358"/>
      <c r="G20" s="358"/>
      <c r="H20" s="358"/>
      <c r="I20" s="359"/>
      <c r="J20" s="150" t="s">
        <v>66</v>
      </c>
      <c r="K20" s="385" t="s">
        <v>65</v>
      </c>
      <c r="L20" s="386"/>
      <c r="M20" s="386"/>
      <c r="N20" s="386"/>
      <c r="O20" s="386"/>
      <c r="P20" s="386"/>
      <c r="Q20" s="387"/>
    </row>
    <row r="21" spans="2:17">
      <c r="B21" s="147"/>
      <c r="C21" s="117"/>
      <c r="D21" s="146"/>
      <c r="E21" s="117"/>
      <c r="F21" s="117"/>
      <c r="G21" s="117"/>
      <c r="H21" s="117"/>
      <c r="I21" s="117"/>
      <c r="J21" s="145"/>
      <c r="K21" s="341"/>
      <c r="L21" s="341"/>
      <c r="M21" s="341"/>
      <c r="N21" s="38"/>
      <c r="O21" s="38"/>
      <c r="P21" s="38"/>
      <c r="Q21" s="114"/>
    </row>
    <row r="22" spans="2:17" hidden="1">
      <c r="B22" s="144" t="s">
        <v>64</v>
      </c>
      <c r="C22" s="31" cm="1">
        <f t="array" ref="C22">INDEX(C11:C14,COUNT(C11:C14))+H15</f>
        <v>0.48402777777777772</v>
      </c>
      <c r="D22" s="143"/>
      <c r="E22" s="143"/>
      <c r="F22" s="143"/>
      <c r="G22" s="143"/>
      <c r="H22" s="143"/>
      <c r="I22" s="143"/>
      <c r="J22" s="33"/>
      <c r="K22" s="142" cm="1">
        <f t="array" ref="K22">INDEX(K11:K14,COUNT(K11:K14))+P15</f>
        <v>0.48749999999999999</v>
      </c>
      <c r="M22" s="41"/>
      <c r="N22" s="40"/>
      <c r="O22" s="40"/>
      <c r="P22" s="40"/>
      <c r="Q22" s="141"/>
    </row>
    <row r="23" spans="2:17" ht="38.25" thickBot="1">
      <c r="B23" s="140"/>
      <c r="C23" s="138"/>
      <c r="D23" s="139"/>
      <c r="E23" s="138"/>
      <c r="F23" s="138"/>
      <c r="G23" s="138"/>
      <c r="H23" s="138" t="s">
        <v>63</v>
      </c>
      <c r="I23" s="138"/>
      <c r="J23" s="137"/>
      <c r="K23" s="135"/>
      <c r="L23" s="136"/>
      <c r="M23" s="135"/>
      <c r="N23" s="135"/>
      <c r="O23" s="135"/>
      <c r="P23" s="135"/>
      <c r="Q23" s="134"/>
    </row>
    <row r="24" spans="2:17" ht="44.25">
      <c r="B24" s="133" t="s">
        <v>62</v>
      </c>
      <c r="C24" s="132">
        <v>0.48958333333333331</v>
      </c>
      <c r="D24" s="457" t="s">
        <v>61</v>
      </c>
      <c r="E24" s="458"/>
      <c r="F24" s="458"/>
      <c r="G24" s="458"/>
      <c r="H24" s="458"/>
      <c r="I24" s="459"/>
      <c r="J24" s="451" t="s">
        <v>60</v>
      </c>
      <c r="K24" s="452"/>
      <c r="L24" s="452"/>
      <c r="M24" s="452"/>
      <c r="N24" s="452"/>
      <c r="O24" s="452"/>
      <c r="P24" s="452"/>
      <c r="Q24" s="453"/>
    </row>
    <row r="25" spans="2:17" ht="45" thickBot="1">
      <c r="B25" s="131" t="s">
        <v>59</v>
      </c>
      <c r="C25" s="130">
        <v>0.59375</v>
      </c>
      <c r="D25" s="436"/>
      <c r="E25" s="437"/>
      <c r="F25" s="437"/>
      <c r="G25" s="437"/>
      <c r="H25" s="437"/>
      <c r="I25" s="438"/>
      <c r="J25" s="454" t="s">
        <v>58</v>
      </c>
      <c r="K25" s="455"/>
      <c r="L25" s="455"/>
      <c r="M25" s="455"/>
      <c r="N25" s="455"/>
      <c r="O25" s="455"/>
      <c r="P25" s="455"/>
      <c r="Q25" s="456"/>
    </row>
    <row r="26" spans="2:17" ht="38.25" thickBot="1">
      <c r="B26" s="129"/>
      <c r="C26" s="128"/>
      <c r="D26" s="124"/>
      <c r="E26" s="127"/>
      <c r="F26" s="127"/>
      <c r="G26" s="127"/>
      <c r="H26" s="127"/>
      <c r="I26" s="127"/>
      <c r="J26" s="124"/>
      <c r="K26" s="124"/>
      <c r="L26" s="126"/>
      <c r="M26" s="125"/>
      <c r="N26" s="124"/>
      <c r="O26" s="124"/>
      <c r="P26" s="124"/>
      <c r="Q26" s="123"/>
    </row>
    <row r="27" spans="2:17" ht="60" customHeight="1" thickBot="1">
      <c r="B27" s="391" t="s">
        <v>57</v>
      </c>
      <c r="C27" s="392"/>
      <c r="D27" s="392"/>
      <c r="E27" s="392"/>
      <c r="F27" s="392"/>
      <c r="G27" s="392"/>
      <c r="H27" s="392"/>
      <c r="I27" s="393"/>
      <c r="J27" s="391" t="s">
        <v>56</v>
      </c>
      <c r="K27" s="392"/>
      <c r="L27" s="392"/>
      <c r="M27" s="392"/>
      <c r="N27" s="392"/>
      <c r="O27" s="392"/>
      <c r="P27" s="392"/>
      <c r="Q27" s="393"/>
    </row>
    <row r="28" spans="2:17" ht="25.35" customHeight="1">
      <c r="B28" s="363" t="s">
        <v>55</v>
      </c>
      <c r="C28" s="364"/>
      <c r="D28" s="364"/>
      <c r="E28" s="364"/>
      <c r="F28" s="364"/>
      <c r="G28" s="364"/>
      <c r="H28" s="364"/>
      <c r="I28" s="365"/>
      <c r="J28" s="363" t="s">
        <v>54</v>
      </c>
      <c r="K28" s="364"/>
      <c r="L28" s="364"/>
      <c r="M28" s="364"/>
      <c r="N28" s="364"/>
      <c r="O28" s="364"/>
      <c r="P28" s="364"/>
      <c r="Q28" s="365"/>
    </row>
    <row r="29" spans="2:17" ht="25.35" customHeight="1">
      <c r="B29" s="366"/>
      <c r="C29" s="367"/>
      <c r="D29" s="367"/>
      <c r="E29" s="367"/>
      <c r="F29" s="367"/>
      <c r="G29" s="367"/>
      <c r="H29" s="367"/>
      <c r="I29" s="368"/>
      <c r="J29" s="366"/>
      <c r="K29" s="367"/>
      <c r="L29" s="367"/>
      <c r="M29" s="367"/>
      <c r="N29" s="367"/>
      <c r="O29" s="367"/>
      <c r="P29" s="367"/>
      <c r="Q29" s="368"/>
    </row>
    <row r="30" spans="2:17" ht="25.35" customHeight="1">
      <c r="B30" s="366"/>
      <c r="C30" s="367"/>
      <c r="D30" s="367"/>
      <c r="E30" s="367"/>
      <c r="F30" s="367"/>
      <c r="G30" s="367"/>
      <c r="H30" s="367"/>
      <c r="I30" s="368"/>
      <c r="J30" s="366"/>
      <c r="K30" s="367"/>
      <c r="L30" s="367"/>
      <c r="M30" s="367"/>
      <c r="N30" s="367"/>
      <c r="O30" s="367"/>
      <c r="P30" s="367"/>
      <c r="Q30" s="368"/>
    </row>
    <row r="31" spans="2:17" ht="25.35" customHeight="1" thickBot="1">
      <c r="B31" s="369"/>
      <c r="C31" s="370"/>
      <c r="D31" s="370"/>
      <c r="E31" s="370"/>
      <c r="F31" s="370"/>
      <c r="G31" s="370"/>
      <c r="H31" s="370"/>
      <c r="I31" s="371"/>
      <c r="J31" s="369"/>
      <c r="K31" s="370"/>
      <c r="L31" s="370"/>
      <c r="M31" s="370"/>
      <c r="N31" s="370"/>
      <c r="O31" s="370"/>
      <c r="P31" s="370"/>
      <c r="Q31" s="371"/>
    </row>
    <row r="32" spans="2:17" ht="40.35" customHeight="1" thickBot="1">
      <c r="B32" s="122" t="s">
        <v>53</v>
      </c>
      <c r="C32" s="478" t="s">
        <v>52</v>
      </c>
      <c r="D32" s="479"/>
      <c r="E32" s="479"/>
      <c r="F32" s="479"/>
      <c r="G32" s="479"/>
      <c r="H32" s="479"/>
      <c r="I32" s="480"/>
      <c r="J32" s="119" t="s">
        <v>51</v>
      </c>
      <c r="K32" s="490"/>
      <c r="L32" s="491"/>
      <c r="M32" s="491"/>
      <c r="N32" s="491"/>
      <c r="O32" s="491"/>
      <c r="P32" s="491"/>
      <c r="Q32" s="492"/>
    </row>
    <row r="33" spans="2:17" hidden="1">
      <c r="B33" s="30" t="s">
        <v>50</v>
      </c>
      <c r="C33" s="26" t="s">
        <v>12</v>
      </c>
      <c r="D33" s="118">
        <f>C25 +H41</f>
        <v>0.64958333333333329</v>
      </c>
      <c r="E33" s="29"/>
      <c r="F33" s="117"/>
      <c r="G33" s="117"/>
      <c r="H33" s="37"/>
      <c r="I33" s="116"/>
      <c r="J33" s="26" t="s">
        <v>49</v>
      </c>
      <c r="K33" s="26" t="s">
        <v>12</v>
      </c>
      <c r="L33" s="115">
        <f>C25+P41</f>
        <v>0.59375</v>
      </c>
      <c r="N33" s="38"/>
      <c r="O33" s="38"/>
      <c r="P33" s="37"/>
      <c r="Q33" s="114"/>
    </row>
    <row r="34" spans="2:17" ht="38.25" thickBot="1">
      <c r="B34" s="74"/>
      <c r="C34" s="113"/>
      <c r="D34" s="69"/>
      <c r="E34" s="70"/>
      <c r="F34" s="112"/>
      <c r="G34" s="112"/>
      <c r="I34" s="111"/>
      <c r="J34" s="72"/>
      <c r="K34" s="68"/>
      <c r="L34" s="110"/>
      <c r="M34" s="109"/>
      <c r="N34" s="6"/>
      <c r="O34" s="6"/>
      <c r="Q34" s="108"/>
    </row>
    <row r="35" spans="2:17" ht="38.25" thickBot="1">
      <c r="B35" s="107" t="s">
        <v>48</v>
      </c>
      <c r="C35" s="105" t="s">
        <v>46</v>
      </c>
      <c r="D35" s="106" t="s">
        <v>45</v>
      </c>
      <c r="E35" s="105" t="s">
        <v>35</v>
      </c>
      <c r="F35" s="105" t="s">
        <v>45</v>
      </c>
      <c r="G35" s="105" t="s">
        <v>44</v>
      </c>
      <c r="H35" s="463" t="s">
        <v>43</v>
      </c>
      <c r="I35" s="464"/>
      <c r="J35" s="104" t="s">
        <v>47</v>
      </c>
      <c r="K35" s="103" t="s">
        <v>46</v>
      </c>
      <c r="L35" s="102" t="s">
        <v>45</v>
      </c>
      <c r="M35" s="101" t="s">
        <v>35</v>
      </c>
      <c r="N35" s="100" t="s">
        <v>45</v>
      </c>
      <c r="O35" s="99" t="s">
        <v>44</v>
      </c>
      <c r="P35" s="463" t="s">
        <v>43</v>
      </c>
      <c r="Q35" s="464"/>
    </row>
    <row r="36" spans="2:17" ht="45">
      <c r="B36" s="98" t="s">
        <v>42</v>
      </c>
      <c r="C36" s="65"/>
      <c r="D36" s="97"/>
      <c r="E36" s="87">
        <v>0.65</v>
      </c>
      <c r="F36" s="60" t="s">
        <v>3</v>
      </c>
      <c r="G36" s="96" t="s">
        <v>41</v>
      </c>
      <c r="H36" s="56">
        <v>4.25</v>
      </c>
      <c r="I36" s="49" t="s">
        <v>40</v>
      </c>
      <c r="J36" s="95"/>
      <c r="K36" s="94"/>
      <c r="L36" s="64"/>
      <c r="M36" s="87"/>
      <c r="N36" s="58" t="s">
        <v>3</v>
      </c>
      <c r="O36" s="93"/>
      <c r="P36" s="92" t="s">
        <v>3</v>
      </c>
      <c r="Q36" s="91" t="s">
        <v>40</v>
      </c>
    </row>
    <row r="37" spans="2:17" ht="45">
      <c r="B37" s="61" t="s">
        <v>39</v>
      </c>
      <c r="C37" s="59">
        <v>0.66388888888888886</v>
      </c>
      <c r="D37" s="90" t="s">
        <v>38</v>
      </c>
      <c r="E37" s="59">
        <v>0.67222222222222228</v>
      </c>
      <c r="F37" s="89">
        <v>1</v>
      </c>
      <c r="G37" s="63" t="s">
        <v>37</v>
      </c>
      <c r="H37" s="56">
        <v>79</v>
      </c>
      <c r="I37" s="49" t="s">
        <v>36</v>
      </c>
      <c r="J37" s="61"/>
      <c r="K37" s="87"/>
      <c r="L37" s="88"/>
      <c r="M37" s="59" t="s">
        <v>3</v>
      </c>
      <c r="N37" s="58"/>
      <c r="O37" s="63"/>
      <c r="P37" s="56" t="s">
        <v>3</v>
      </c>
      <c r="Q37" s="55" t="s">
        <v>36</v>
      </c>
    </row>
    <row r="38" spans="2:17" ht="45">
      <c r="B38" s="61" t="s">
        <v>29</v>
      </c>
      <c r="C38" s="87">
        <v>0.68333333333333335</v>
      </c>
      <c r="D38" s="58">
        <v>18</v>
      </c>
      <c r="E38" s="59" t="s">
        <v>3</v>
      </c>
      <c r="F38" s="58" t="s">
        <v>3</v>
      </c>
      <c r="G38" s="63"/>
      <c r="H38" s="56">
        <v>84</v>
      </c>
      <c r="I38" s="49" t="s">
        <v>35</v>
      </c>
      <c r="J38" s="61" t="s">
        <v>3</v>
      </c>
      <c r="K38" s="59" t="s">
        <v>3</v>
      </c>
      <c r="L38" s="60"/>
      <c r="M38" s="59"/>
      <c r="N38" s="58"/>
      <c r="O38" s="63"/>
      <c r="P38" s="56"/>
      <c r="Q38" s="55" t="s">
        <v>35</v>
      </c>
    </row>
    <row r="39" spans="2:17" ht="45">
      <c r="B39" s="61"/>
      <c r="C39" s="59"/>
      <c r="D39" s="58"/>
      <c r="E39" s="59" t="s">
        <v>3</v>
      </c>
      <c r="F39" s="58" t="s">
        <v>3</v>
      </c>
      <c r="G39" s="63"/>
      <c r="H39" s="43">
        <v>4.6527777777777779E-2</v>
      </c>
      <c r="I39" s="49" t="s">
        <v>34</v>
      </c>
      <c r="J39" s="61"/>
      <c r="K39" s="59"/>
      <c r="L39" s="60"/>
      <c r="M39" s="59" t="s">
        <v>3</v>
      </c>
      <c r="N39" s="58" t="s">
        <v>3</v>
      </c>
      <c r="O39" s="63" t="s">
        <v>3</v>
      </c>
      <c r="P39" s="43">
        <v>0</v>
      </c>
      <c r="Q39" s="55" t="s">
        <v>34</v>
      </c>
    </row>
    <row r="40" spans="2:17" ht="45">
      <c r="B40" s="61"/>
      <c r="C40" s="59"/>
      <c r="D40" s="58"/>
      <c r="E40" s="59" t="s">
        <v>3</v>
      </c>
      <c r="F40" s="58" t="s">
        <v>3</v>
      </c>
      <c r="G40" s="63" t="s">
        <v>3</v>
      </c>
      <c r="H40" s="85">
        <v>0.2</v>
      </c>
      <c r="I40" s="86" t="s">
        <v>33</v>
      </c>
      <c r="J40" s="61"/>
      <c r="K40" s="59"/>
      <c r="L40" s="60"/>
      <c r="M40" s="59"/>
      <c r="N40" s="58"/>
      <c r="O40" s="63"/>
      <c r="P40" s="85">
        <v>0.2</v>
      </c>
      <c r="Q40" s="84" t="s">
        <v>33</v>
      </c>
    </row>
    <row r="41" spans="2:17" ht="45.75" thickBot="1">
      <c r="B41" s="83"/>
      <c r="C41" s="79"/>
      <c r="D41" s="78"/>
      <c r="E41" s="59" t="s">
        <v>3</v>
      </c>
      <c r="F41" s="78"/>
      <c r="G41" s="82"/>
      <c r="H41" s="76">
        <f>H39*(100%+H40)</f>
        <v>5.5833333333333332E-2</v>
      </c>
      <c r="I41" s="81" t="s">
        <v>32</v>
      </c>
      <c r="J41" s="80"/>
      <c r="K41" s="79" t="s">
        <v>3</v>
      </c>
      <c r="L41" s="78"/>
      <c r="M41" s="79"/>
      <c r="N41" s="78"/>
      <c r="O41" s="77"/>
      <c r="P41" s="76">
        <f>P39*(100%+P40)</f>
        <v>0</v>
      </c>
      <c r="Q41" s="75" t="s">
        <v>32</v>
      </c>
    </row>
    <row r="42" spans="2:17" ht="38.25" thickBot="1">
      <c r="B42" s="74"/>
      <c r="C42" s="70"/>
      <c r="D42" s="69"/>
      <c r="E42" s="70"/>
      <c r="F42" s="73"/>
      <c r="G42" s="69"/>
      <c r="H42" s="68"/>
      <c r="I42" s="72"/>
      <c r="J42" s="71"/>
      <c r="K42" s="70"/>
      <c r="L42" s="69"/>
      <c r="M42" s="70"/>
      <c r="N42" s="69"/>
      <c r="O42" s="69"/>
      <c r="P42" s="68"/>
      <c r="Q42" s="67"/>
    </row>
    <row r="43" spans="2:17" ht="60" customHeight="1">
      <c r="B43" s="460" t="s">
        <v>31</v>
      </c>
      <c r="C43" s="461"/>
      <c r="D43" s="461"/>
      <c r="E43" s="461"/>
      <c r="F43" s="461"/>
      <c r="G43" s="461"/>
      <c r="H43" s="461"/>
      <c r="I43" s="461"/>
      <c r="J43" s="460" t="s">
        <v>30</v>
      </c>
      <c r="K43" s="461"/>
      <c r="L43" s="461"/>
      <c r="M43" s="461"/>
      <c r="N43" s="461"/>
      <c r="O43" s="461"/>
      <c r="P43" s="461"/>
      <c r="Q43" s="462"/>
    </row>
    <row r="44" spans="2:17" ht="45">
      <c r="B44" s="61" t="s">
        <v>29</v>
      </c>
      <c r="C44" s="65"/>
      <c r="D44" s="66" t="s">
        <v>3</v>
      </c>
      <c r="E44" s="59">
        <v>0.43680555555555556</v>
      </c>
      <c r="F44" s="58" t="s">
        <v>28</v>
      </c>
      <c r="G44" s="63" t="s">
        <v>24</v>
      </c>
      <c r="H44" s="474"/>
      <c r="I44" s="475"/>
      <c r="J44" s="61" t="s">
        <v>23</v>
      </c>
      <c r="K44" s="65"/>
      <c r="L44" s="64"/>
      <c r="M44" s="59">
        <v>0.6069444444444444</v>
      </c>
      <c r="N44" s="58" t="s">
        <v>3</v>
      </c>
      <c r="O44" s="63" t="s">
        <v>27</v>
      </c>
      <c r="P44" s="476"/>
      <c r="Q44" s="477"/>
    </row>
    <row r="45" spans="2:17" ht="45">
      <c r="B45" s="61" t="s">
        <v>26</v>
      </c>
      <c r="C45" s="59">
        <v>0.45416666666666666</v>
      </c>
      <c r="D45" s="58">
        <v>2</v>
      </c>
      <c r="E45" s="59">
        <v>0.46250000000000002</v>
      </c>
      <c r="F45" s="58" t="s">
        <v>25</v>
      </c>
      <c r="G45" s="63" t="s">
        <v>27</v>
      </c>
      <c r="H45" s="62"/>
      <c r="I45" s="49"/>
      <c r="J45" s="61" t="s">
        <v>26</v>
      </c>
      <c r="K45" s="59">
        <v>0.61805555555555558</v>
      </c>
      <c r="L45" s="60" t="s">
        <v>25</v>
      </c>
      <c r="M45" s="59">
        <v>0.62777777777777777</v>
      </c>
      <c r="N45" s="58">
        <v>1</v>
      </c>
      <c r="O45" s="63" t="s">
        <v>24</v>
      </c>
      <c r="P45" s="56"/>
      <c r="Q45" s="55"/>
    </row>
    <row r="46" spans="2:17" ht="45">
      <c r="B46" s="61" t="s">
        <v>23</v>
      </c>
      <c r="C46" s="59">
        <v>0.47430555555555554</v>
      </c>
      <c r="D46" s="58"/>
      <c r="E46" s="59"/>
      <c r="F46" s="58" t="s">
        <v>3</v>
      </c>
      <c r="G46" s="63"/>
      <c r="H46" s="62"/>
      <c r="I46" s="49"/>
      <c r="J46" s="61" t="s">
        <v>22</v>
      </c>
      <c r="K46" s="59">
        <v>0.64583333333333337</v>
      </c>
      <c r="L46" s="60" t="s">
        <v>21</v>
      </c>
      <c r="M46" s="59"/>
      <c r="N46" s="58"/>
      <c r="O46" s="57"/>
      <c r="P46" s="56"/>
      <c r="Q46" s="55"/>
    </row>
    <row r="47" spans="2:17" ht="45.75" thickBot="1">
      <c r="B47" s="61"/>
      <c r="C47" s="59"/>
      <c r="D47" s="58"/>
      <c r="E47" s="59"/>
      <c r="F47" s="58"/>
      <c r="G47" s="63" t="s">
        <v>3</v>
      </c>
      <c r="H47" s="62"/>
      <c r="I47" s="49"/>
      <c r="J47" s="61"/>
      <c r="K47" s="59"/>
      <c r="L47" s="60"/>
      <c r="M47" s="59" t="s">
        <v>3</v>
      </c>
      <c r="N47" s="58"/>
      <c r="O47" s="57" t="s">
        <v>3</v>
      </c>
      <c r="P47" s="56"/>
      <c r="Q47" s="55"/>
    </row>
    <row r="48" spans="2:17" ht="45.75" thickBot="1">
      <c r="B48" s="54"/>
      <c r="C48" s="53" t="s">
        <v>3</v>
      </c>
      <c r="D48" s="52"/>
      <c r="E48" s="53"/>
      <c r="F48" s="52" t="s">
        <v>3</v>
      </c>
      <c r="G48" s="51"/>
      <c r="H48" s="50"/>
      <c r="I48" s="49"/>
      <c r="J48" s="48"/>
      <c r="K48" s="46"/>
      <c r="L48" s="47"/>
      <c r="M48" s="46" t="s">
        <v>3</v>
      </c>
      <c r="N48" s="45"/>
      <c r="O48" s="44"/>
      <c r="P48" s="43"/>
      <c r="Q48" s="42" t="s">
        <v>20</v>
      </c>
    </row>
    <row r="49" spans="2:18" ht="25.35" customHeight="1">
      <c r="B49" s="394" t="s">
        <v>19</v>
      </c>
      <c r="C49" s="395"/>
      <c r="D49" s="395"/>
      <c r="E49" s="395"/>
      <c r="F49" s="395"/>
      <c r="G49" s="395"/>
      <c r="H49" s="395"/>
      <c r="I49" s="396"/>
      <c r="J49" s="465" t="s">
        <v>18</v>
      </c>
      <c r="K49" s="466"/>
      <c r="L49" s="466"/>
      <c r="M49" s="466"/>
      <c r="N49" s="466"/>
      <c r="O49" s="466"/>
      <c r="P49" s="466"/>
      <c r="Q49" s="467"/>
      <c r="R49" s="1" t="s">
        <v>3</v>
      </c>
    </row>
    <row r="50" spans="2:18" ht="25.35" customHeight="1">
      <c r="B50" s="397"/>
      <c r="C50" s="398"/>
      <c r="D50" s="398"/>
      <c r="E50" s="398"/>
      <c r="F50" s="398"/>
      <c r="G50" s="398"/>
      <c r="H50" s="398"/>
      <c r="I50" s="399"/>
      <c r="J50" s="468"/>
      <c r="K50" s="469"/>
      <c r="L50" s="469"/>
      <c r="M50" s="469"/>
      <c r="N50" s="469"/>
      <c r="O50" s="469"/>
      <c r="P50" s="469"/>
      <c r="Q50" s="470"/>
    </row>
    <row r="51" spans="2:18" ht="25.35" customHeight="1">
      <c r="B51" s="397"/>
      <c r="C51" s="398"/>
      <c r="D51" s="398"/>
      <c r="E51" s="398"/>
      <c r="F51" s="398"/>
      <c r="G51" s="398"/>
      <c r="H51" s="398"/>
      <c r="I51" s="399"/>
      <c r="J51" s="468"/>
      <c r="K51" s="469"/>
      <c r="L51" s="469"/>
      <c r="M51" s="469"/>
      <c r="N51" s="469"/>
      <c r="O51" s="469"/>
      <c r="P51" s="469"/>
      <c r="Q51" s="470"/>
    </row>
    <row r="52" spans="2:18" ht="25.35" customHeight="1">
      <c r="B52" s="397"/>
      <c r="C52" s="398"/>
      <c r="D52" s="398"/>
      <c r="E52" s="398"/>
      <c r="F52" s="398"/>
      <c r="G52" s="398"/>
      <c r="H52" s="398"/>
      <c r="I52" s="399"/>
      <c r="J52" s="468"/>
      <c r="K52" s="469"/>
      <c r="L52" s="469"/>
      <c r="M52" s="469"/>
      <c r="N52" s="469"/>
      <c r="O52" s="469"/>
      <c r="P52" s="469"/>
      <c r="Q52" s="470"/>
    </row>
    <row r="53" spans="2:18" ht="25.35" customHeight="1">
      <c r="B53" s="397"/>
      <c r="C53" s="398"/>
      <c r="D53" s="398"/>
      <c r="E53" s="398"/>
      <c r="F53" s="398"/>
      <c r="G53" s="398"/>
      <c r="H53" s="398"/>
      <c r="I53" s="399"/>
      <c r="J53" s="468"/>
      <c r="K53" s="469"/>
      <c r="L53" s="469"/>
      <c r="M53" s="469"/>
      <c r="N53" s="469"/>
      <c r="O53" s="469"/>
      <c r="P53" s="469"/>
      <c r="Q53" s="470"/>
    </row>
    <row r="54" spans="2:18" ht="20.100000000000001" customHeight="1" thickBot="1">
      <c r="B54" s="400"/>
      <c r="C54" s="401"/>
      <c r="D54" s="401"/>
      <c r="E54" s="401"/>
      <c r="F54" s="401"/>
      <c r="G54" s="401"/>
      <c r="H54" s="401"/>
      <c r="I54" s="402"/>
      <c r="J54" s="471"/>
      <c r="K54" s="472"/>
      <c r="L54" s="472"/>
      <c r="M54" s="472"/>
      <c r="N54" s="472"/>
      <c r="O54" s="472"/>
      <c r="P54" s="472"/>
      <c r="Q54" s="473"/>
    </row>
    <row r="55" spans="2:18">
      <c r="M55" s="41"/>
      <c r="N55" s="40"/>
      <c r="O55" s="40"/>
      <c r="P55" s="40"/>
      <c r="Q55" s="40"/>
    </row>
    <row r="56" spans="2:18">
      <c r="B56" s="39" t="s">
        <v>17</v>
      </c>
      <c r="N56" s="38"/>
      <c r="O56" s="38"/>
      <c r="P56" s="37"/>
      <c r="Q56" s="36"/>
    </row>
    <row r="57" spans="2:18">
      <c r="B57" s="35" t="s">
        <v>16</v>
      </c>
      <c r="C57" s="32" t="s">
        <v>12</v>
      </c>
      <c r="D57" s="31" cm="1">
        <f t="array" ref="D57">INDEX(C11:C14,COUNT(C11:C14))+H15</f>
        <v>0.48402777777777772</v>
      </c>
      <c r="E57" s="34"/>
      <c r="F57" s="34"/>
      <c r="G57" s="34"/>
      <c r="H57" s="34"/>
      <c r="I57" s="34"/>
      <c r="J57" s="33" t="s">
        <v>15</v>
      </c>
      <c r="K57" s="32" t="s">
        <v>12</v>
      </c>
      <c r="L57" s="31" cm="1">
        <f t="array" ref="L57">INDEX(K11:K14,COUNT(K11:K14))+P15</f>
        <v>0.48749999999999999</v>
      </c>
    </row>
    <row r="58" spans="2:18">
      <c r="B58" s="30" t="s">
        <v>14</v>
      </c>
      <c r="C58" s="26" t="s">
        <v>12</v>
      </c>
      <c r="D58" s="25">
        <f>C25+H41</f>
        <v>0.64958333333333329</v>
      </c>
      <c r="E58" s="29" t="s">
        <v>3</v>
      </c>
      <c r="F58" s="340" t="s">
        <v>11</v>
      </c>
      <c r="G58" s="340"/>
      <c r="H58" s="28">
        <f>E36-D58</f>
        <v>4.166666666667318E-4</v>
      </c>
      <c r="I58" s="27"/>
      <c r="J58" s="26" t="s">
        <v>13</v>
      </c>
      <c r="K58" s="26" t="s">
        <v>12</v>
      </c>
      <c r="L58" s="25">
        <f>C25+P41</f>
        <v>0.59375</v>
      </c>
      <c r="N58" s="340" t="s">
        <v>11</v>
      </c>
      <c r="O58" s="340"/>
      <c r="P58" s="24">
        <f>K37-L58</f>
        <v>-0.59375</v>
      </c>
    </row>
    <row r="60" spans="2:18">
      <c r="B60" s="7"/>
    </row>
    <row r="61" spans="2:18">
      <c r="C61" s="10"/>
      <c r="D61" s="20"/>
      <c r="E61" s="10"/>
      <c r="F61" s="10"/>
      <c r="G61" s="10"/>
      <c r="H61" s="10"/>
      <c r="I61" s="6"/>
      <c r="J61" s="19"/>
      <c r="K61" s="6"/>
      <c r="L61" s="5"/>
      <c r="M61" s="11"/>
      <c r="N61" s="10"/>
      <c r="O61" s="10"/>
      <c r="P61" s="6"/>
      <c r="Q61" s="6"/>
    </row>
    <row r="62" spans="2:18">
      <c r="B62" s="7"/>
      <c r="C62" s="10"/>
      <c r="D62" s="20"/>
      <c r="E62" s="10"/>
      <c r="F62" s="10"/>
      <c r="G62" s="10"/>
      <c r="H62" s="10"/>
      <c r="I62" s="6"/>
      <c r="J62" s="19"/>
      <c r="K62" s="6"/>
      <c r="L62" s="5"/>
      <c r="M62" s="11"/>
      <c r="N62" s="10"/>
      <c r="O62" s="10"/>
      <c r="P62" s="6"/>
      <c r="Q62" s="6"/>
    </row>
    <row r="63" spans="2:18">
      <c r="B63" s="432" t="s">
        <v>10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</row>
    <row r="64" spans="2:18">
      <c r="B64" s="7"/>
      <c r="C64" s="10"/>
      <c r="D64" s="20"/>
      <c r="E64" s="10"/>
      <c r="F64" s="10"/>
      <c r="G64" s="10"/>
      <c r="H64" s="10"/>
      <c r="I64" s="6"/>
      <c r="J64" s="19"/>
      <c r="K64" s="6"/>
      <c r="L64" s="5"/>
      <c r="M64" s="11"/>
      <c r="N64" s="10"/>
      <c r="O64" s="10"/>
      <c r="P64" s="6"/>
      <c r="Q64" s="6"/>
    </row>
    <row r="65" spans="2:17" ht="38.25" thickBot="1">
      <c r="B65" s="7"/>
      <c r="C65" s="10"/>
      <c r="D65" s="20"/>
      <c r="E65" s="10"/>
      <c r="F65" s="10"/>
      <c r="G65" s="10"/>
      <c r="H65" s="10"/>
      <c r="I65" s="6"/>
      <c r="J65" s="19"/>
      <c r="K65" s="6"/>
      <c r="L65" s="5"/>
      <c r="M65" s="412" t="s">
        <v>9</v>
      </c>
      <c r="N65" s="412"/>
      <c r="O65" s="412"/>
      <c r="P65" s="412"/>
      <c r="Q65" s="412"/>
    </row>
    <row r="66" spans="2:17" ht="38.25" thickBot="1">
      <c r="B66" s="7" t="s">
        <v>8</v>
      </c>
      <c r="C66" s="403"/>
      <c r="D66" s="404"/>
      <c r="E66" s="404"/>
      <c r="F66" s="404"/>
      <c r="G66" s="404"/>
      <c r="H66" s="404"/>
      <c r="I66" s="404"/>
      <c r="J66" s="405"/>
      <c r="K66" s="15"/>
      <c r="L66" s="17"/>
      <c r="M66" s="21"/>
      <c r="N66" s="15"/>
      <c r="O66" s="16"/>
      <c r="P66" s="15"/>
      <c r="Q66" s="15"/>
    </row>
    <row r="67" spans="2:17" ht="38.25" thickBot="1">
      <c r="B67" s="7"/>
      <c r="C67" s="406"/>
      <c r="D67" s="407"/>
      <c r="E67" s="407"/>
      <c r="F67" s="407"/>
      <c r="G67" s="407"/>
      <c r="H67" s="407"/>
      <c r="I67" s="407"/>
      <c r="J67" s="408"/>
      <c r="K67" s="15"/>
      <c r="L67" s="17"/>
      <c r="M67" s="23" t="s">
        <v>7</v>
      </c>
      <c r="N67" s="15"/>
      <c r="O67" s="18" t="s">
        <v>3</v>
      </c>
      <c r="P67" s="15"/>
      <c r="Q67" s="15"/>
    </row>
    <row r="68" spans="2:17" ht="38.25" thickBot="1">
      <c r="B68" s="14"/>
      <c r="C68" s="409"/>
      <c r="D68" s="410"/>
      <c r="E68" s="410"/>
      <c r="F68" s="410"/>
      <c r="G68" s="410"/>
      <c r="H68" s="410"/>
      <c r="I68" s="410"/>
      <c r="J68" s="411"/>
      <c r="K68" s="15"/>
      <c r="L68" s="17"/>
      <c r="M68" s="21"/>
      <c r="N68" s="15"/>
      <c r="O68" s="16"/>
      <c r="P68" s="15"/>
      <c r="Q68" s="15"/>
    </row>
    <row r="69" spans="2:17" ht="38.1" customHeight="1" thickBot="1">
      <c r="K69" s="15"/>
      <c r="L69" s="17"/>
      <c r="M69" s="22" t="s">
        <v>6</v>
      </c>
      <c r="N69" s="15"/>
      <c r="O69" s="18"/>
      <c r="P69" s="15"/>
      <c r="Q69" s="15"/>
    </row>
    <row r="70" spans="2:17" ht="38.25" thickBot="1">
      <c r="C70" s="413"/>
      <c r="D70" s="414"/>
      <c r="E70" s="414"/>
      <c r="F70" s="414"/>
      <c r="G70" s="414"/>
      <c r="H70" s="414"/>
      <c r="I70" s="414"/>
      <c r="J70" s="415"/>
      <c r="K70" s="15"/>
      <c r="L70" s="17"/>
      <c r="M70" s="21" t="s">
        <v>3</v>
      </c>
      <c r="N70" s="15"/>
      <c r="O70" s="16" t="s">
        <v>3</v>
      </c>
      <c r="P70" s="15"/>
      <c r="Q70" s="15"/>
    </row>
    <row r="71" spans="2:17" ht="38.25" thickBot="1">
      <c r="B71" s="14" t="s">
        <v>5</v>
      </c>
      <c r="C71" s="416"/>
      <c r="D71" s="417"/>
      <c r="E71" s="417"/>
      <c r="F71" s="417"/>
      <c r="G71" s="417"/>
      <c r="H71" s="417"/>
      <c r="I71" s="417"/>
      <c r="J71" s="418"/>
      <c r="K71" s="15"/>
      <c r="L71" s="17"/>
      <c r="M71" s="21" t="s">
        <v>4</v>
      </c>
      <c r="N71" s="15"/>
      <c r="O71" s="18" t="s">
        <v>3</v>
      </c>
      <c r="P71" s="15"/>
      <c r="Q71" s="15"/>
    </row>
    <row r="72" spans="2:17" ht="38.25" thickBot="1">
      <c r="B72" s="14"/>
      <c r="C72" s="419"/>
      <c r="D72" s="420"/>
      <c r="E72" s="420"/>
      <c r="F72" s="420"/>
      <c r="G72" s="420"/>
      <c r="H72" s="420"/>
      <c r="I72" s="420"/>
      <c r="J72" s="421"/>
      <c r="K72" s="15"/>
      <c r="L72" s="17"/>
      <c r="M72" s="11"/>
      <c r="N72" s="10"/>
      <c r="O72" s="16"/>
      <c r="P72" s="15"/>
      <c r="Q72" s="15"/>
    </row>
    <row r="73" spans="2:17" ht="38.25" thickBot="1">
      <c r="B73" s="14"/>
      <c r="C73" s="10"/>
      <c r="D73" s="20"/>
      <c r="E73" s="10"/>
      <c r="F73" s="10"/>
      <c r="G73" s="10"/>
      <c r="H73" s="10"/>
      <c r="I73" s="6"/>
      <c r="J73" s="19"/>
      <c r="K73" s="15"/>
      <c r="L73" s="17"/>
      <c r="M73" s="11" t="s">
        <v>2</v>
      </c>
      <c r="N73" s="10"/>
      <c r="O73" s="18">
        <f>SUM(O67:O72)</f>
        <v>0</v>
      </c>
      <c r="P73" s="15"/>
      <c r="Q73" s="15"/>
    </row>
    <row r="74" spans="2:17">
      <c r="B74" s="14" t="s">
        <v>1</v>
      </c>
      <c r="C74" s="403"/>
      <c r="D74" s="404"/>
      <c r="E74" s="404"/>
      <c r="F74" s="404"/>
      <c r="G74" s="404"/>
      <c r="H74" s="404"/>
      <c r="I74" s="404"/>
      <c r="J74" s="405"/>
      <c r="K74" s="15"/>
      <c r="L74" s="17"/>
      <c r="M74" s="11"/>
      <c r="N74" s="10"/>
      <c r="O74" s="16"/>
      <c r="P74" s="15"/>
      <c r="Q74" s="15"/>
    </row>
    <row r="75" spans="2:17">
      <c r="B75" s="14"/>
      <c r="C75" s="406"/>
      <c r="D75" s="407"/>
      <c r="E75" s="407"/>
      <c r="F75" s="407"/>
      <c r="G75" s="407"/>
      <c r="H75" s="407"/>
      <c r="I75" s="407"/>
      <c r="J75" s="408"/>
      <c r="K75" s="6"/>
      <c r="L75" s="5"/>
      <c r="N75" s="6"/>
      <c r="O75" s="6"/>
      <c r="P75" s="6"/>
      <c r="Q75" s="9"/>
    </row>
    <row r="76" spans="2:17" ht="38.25" thickBot="1">
      <c r="B76" s="7"/>
      <c r="C76" s="409"/>
      <c r="D76" s="410"/>
      <c r="E76" s="410"/>
      <c r="F76" s="410"/>
      <c r="G76" s="410"/>
      <c r="H76" s="410"/>
      <c r="I76" s="410"/>
      <c r="J76" s="411"/>
      <c r="K76" s="6"/>
      <c r="L76" s="5"/>
      <c r="M76" s="422"/>
      <c r="N76" s="422"/>
      <c r="O76" s="422"/>
      <c r="P76" s="422"/>
      <c r="Q76" s="422"/>
    </row>
    <row r="77" spans="2:17" ht="38.25" thickBot="1">
      <c r="C77" s="12"/>
      <c r="D77" s="13"/>
      <c r="E77" s="12"/>
      <c r="F77" s="12"/>
      <c r="G77" s="12"/>
      <c r="H77" s="12"/>
      <c r="I77" s="12"/>
      <c r="J77" s="12"/>
      <c r="K77" s="6"/>
      <c r="L77" s="5"/>
      <c r="M77" s="11"/>
      <c r="N77" s="10"/>
      <c r="O77" s="9"/>
      <c r="P77" s="9"/>
      <c r="Q77" s="9"/>
    </row>
    <row r="78" spans="2:17">
      <c r="B78" s="8" t="s">
        <v>0</v>
      </c>
      <c r="C78" s="403"/>
      <c r="D78" s="404"/>
      <c r="E78" s="404"/>
      <c r="F78" s="404"/>
      <c r="G78" s="404"/>
      <c r="H78" s="404"/>
      <c r="I78" s="404"/>
      <c r="J78" s="405"/>
      <c r="K78" s="6"/>
      <c r="L78" s="5"/>
      <c r="M78" s="423"/>
      <c r="N78" s="424"/>
      <c r="O78" s="424"/>
      <c r="P78" s="424"/>
      <c r="Q78" s="425"/>
    </row>
    <row r="79" spans="2:17">
      <c r="B79" s="7"/>
      <c r="C79" s="406"/>
      <c r="D79" s="407"/>
      <c r="E79" s="407"/>
      <c r="F79" s="407"/>
      <c r="G79" s="407"/>
      <c r="H79" s="407"/>
      <c r="I79" s="407"/>
      <c r="J79" s="408"/>
      <c r="K79" s="6"/>
      <c r="L79" s="5"/>
      <c r="M79" s="426"/>
      <c r="N79" s="427"/>
      <c r="O79" s="427"/>
      <c r="P79" s="427"/>
      <c r="Q79" s="428"/>
    </row>
    <row r="80" spans="2:17">
      <c r="C80" s="406"/>
      <c r="D80" s="407"/>
      <c r="E80" s="407"/>
      <c r="F80" s="407"/>
      <c r="G80" s="407"/>
      <c r="H80" s="407"/>
      <c r="I80" s="407"/>
      <c r="J80" s="408"/>
      <c r="M80" s="426"/>
      <c r="N80" s="427"/>
      <c r="O80" s="427"/>
      <c r="P80" s="427"/>
      <c r="Q80" s="428"/>
    </row>
    <row r="81" spans="3:17" ht="38.25" thickBot="1">
      <c r="C81" s="409"/>
      <c r="D81" s="410"/>
      <c r="E81" s="410"/>
      <c r="F81" s="410"/>
      <c r="G81" s="410"/>
      <c r="H81" s="410"/>
      <c r="I81" s="410"/>
      <c r="J81" s="411"/>
      <c r="M81" s="429"/>
      <c r="N81" s="430"/>
      <c r="O81" s="430"/>
      <c r="P81" s="430"/>
      <c r="Q81" s="431"/>
    </row>
    <row r="87" spans="3:17">
      <c r="J87" s="4"/>
      <c r="K87" s="3"/>
      <c r="L87" s="2"/>
      <c r="M87" s="2"/>
      <c r="P87" s="1"/>
      <c r="Q87" s="1"/>
    </row>
  </sheetData>
  <mergeCells count="44">
    <mergeCell ref="B63:Q63"/>
    <mergeCell ref="O2:Q2"/>
    <mergeCell ref="D25:I25"/>
    <mergeCell ref="K32:Q32"/>
    <mergeCell ref="B4:I6"/>
    <mergeCell ref="J27:Q27"/>
    <mergeCell ref="B28:I31"/>
    <mergeCell ref="J24:Q24"/>
    <mergeCell ref="J25:Q25"/>
    <mergeCell ref="D24:I24"/>
    <mergeCell ref="B27:I27"/>
    <mergeCell ref="B49:I54"/>
    <mergeCell ref="J49:Q54"/>
    <mergeCell ref="C20:I20"/>
    <mergeCell ref="J8:Q8"/>
    <mergeCell ref="B16:I19"/>
    <mergeCell ref="F58:G58"/>
    <mergeCell ref="N58:O58"/>
    <mergeCell ref="J28:Q31"/>
    <mergeCell ref="B43:I43"/>
    <mergeCell ref="J43:Q43"/>
    <mergeCell ref="H35:I35"/>
    <mergeCell ref="P35:Q35"/>
    <mergeCell ref="H44:I44"/>
    <mergeCell ref="P44:Q44"/>
    <mergeCell ref="C32:I32"/>
    <mergeCell ref="C78:J81"/>
    <mergeCell ref="M65:Q65"/>
    <mergeCell ref="C66:J68"/>
    <mergeCell ref="C70:J72"/>
    <mergeCell ref="C74:J76"/>
    <mergeCell ref="M76:Q76"/>
    <mergeCell ref="M78:Q81"/>
    <mergeCell ref="O4:Q6"/>
    <mergeCell ref="K20:Q20"/>
    <mergeCell ref="B8:I8"/>
    <mergeCell ref="K21:M21"/>
    <mergeCell ref="J4:K5"/>
    <mergeCell ref="J6:K6"/>
    <mergeCell ref="L4:N5"/>
    <mergeCell ref="L6:N6"/>
    <mergeCell ref="H9:I9"/>
    <mergeCell ref="P9:Q9"/>
    <mergeCell ref="J16:Q19"/>
  </mergeCells>
  <hyperlinks>
    <hyperlink ref="J6" r:id="rId1" xr:uid="{E5AB5347-EC12-5E45-BF17-B3B33EDA898F}"/>
    <hyperlink ref="C20:I20" r:id="rId2" display="2025 Bremgarten VM A" xr:uid="{590FA8CC-4273-EC4F-9C84-0E9C40C6880D}"/>
    <hyperlink ref="K20:Q20" r:id="rId3" display="2025 Fischbach-Göslikon VM B" xr:uid="{3F548AA4-298B-744A-92B6-B8D83097364D}"/>
    <hyperlink ref="C32:I32" r:id="rId4" display="2025 Gnadenthal NM A und B" xr:uid="{349942C1-5D1C-8542-9B9D-1CA0A742BCB4}"/>
  </hyperlinks>
  <pageMargins left="0.70866141732283472" right="0.70866141732283472" top="0.78740157480314965" bottom="0.78740157480314965" header="0.31496062992125984" footer="0.31496062992125984"/>
  <pageSetup paperSize="9" scale="23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Q3 25</vt:lpstr>
      <vt:lpstr>8.7.25</vt:lpstr>
      <vt:lpstr>15.7.25</vt:lpstr>
      <vt:lpstr>22.7.25</vt:lpstr>
      <vt:lpstr>29.7.25</vt:lpstr>
      <vt:lpstr>7.8.25</vt:lpstr>
      <vt:lpstr>12.8.25</vt:lpstr>
      <vt:lpstr>19.8.25</vt:lpstr>
      <vt:lpstr>26.8.25</vt:lpstr>
      <vt:lpstr>2.9.25</vt:lpstr>
      <vt:lpstr>9.9.25</vt:lpstr>
      <vt:lpstr>16.9.25</vt:lpstr>
      <vt:lpstr>30.9.25</vt:lpstr>
      <vt:lpstr>'12.8.25'!Druckbereich</vt:lpstr>
      <vt:lpstr>'15.7.25'!Druckbereich</vt:lpstr>
      <vt:lpstr>'16.9.25'!Druckbereich</vt:lpstr>
      <vt:lpstr>'19.8.25'!Druckbereich</vt:lpstr>
      <vt:lpstr>'2.9.25'!Druckbereich</vt:lpstr>
      <vt:lpstr>'22.7.25'!Druckbereich</vt:lpstr>
      <vt:lpstr>'26.8.25'!Druckbereich</vt:lpstr>
      <vt:lpstr>'29.7.25'!Druckbereich</vt:lpstr>
      <vt:lpstr>'30.9.25'!Druckbereich</vt:lpstr>
      <vt:lpstr>'7.8.25'!Druckbereich</vt:lpstr>
      <vt:lpstr>'8.7.25'!Druckbereich</vt:lpstr>
      <vt:lpstr>'9.9.25'!Druckbereich</vt:lpstr>
      <vt:lpstr>Grenchenberg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Gruber</dc:creator>
  <cp:lastModifiedBy>Eric Huggenberger</cp:lastModifiedBy>
  <cp:lastPrinted>2025-05-29T12:01:33Z</cp:lastPrinted>
  <dcterms:created xsi:type="dcterms:W3CDTF">2025-05-29T08:43:55Z</dcterms:created>
  <dcterms:modified xsi:type="dcterms:W3CDTF">2025-06-23T07:29:29Z</dcterms:modified>
</cp:coreProperties>
</file>