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9295bf46c6a4c0/Diwa3/Wanderungen für  auf Homepage  2025/"/>
    </mc:Choice>
  </mc:AlternateContent>
  <xr:revisionPtr revIDLastSave="0" documentId="8_{62A1DF0D-EDBD-464A-9559-49FFAF3FBEA6}" xr6:coauthVersionLast="47" xr6:coauthVersionMax="47" xr10:uidLastSave="{00000000-0000-0000-0000-000000000000}"/>
  <bookViews>
    <workbookView xWindow="6320" yWindow="500" windowWidth="28180" windowHeight="20760" activeTab="6" xr2:uid="{2B1B3CA3-273E-8747-9550-3C39103AC341}"/>
  </bookViews>
  <sheets>
    <sheet name="Inhalt" sheetId="16" r:id="rId1"/>
    <sheet name="01.04.25" sheetId="3" r:id="rId2"/>
    <sheet name="08.04.25" sheetId="4" r:id="rId3"/>
    <sheet name="15.4.25" sheetId="14" r:id="rId4"/>
    <sheet name="22.4.25" sheetId="13" r:id="rId5"/>
    <sheet name="29.4.25" sheetId="2" r:id="rId6"/>
    <sheet name="06.05.25" sheetId="11" r:id="rId7"/>
    <sheet name="20.05.25" sheetId="10" r:id="rId8"/>
    <sheet name="27.05.25" sheetId="9" r:id="rId9"/>
    <sheet name="03.06.25" sheetId="8" r:id="rId10"/>
    <sheet name="10.6.25" sheetId="7" r:id="rId11"/>
    <sheet name="17.06.25" sheetId="6" r:id="rId12"/>
    <sheet name="24.06.26" sheetId="5" r:id="rId13"/>
  </sheets>
  <definedNames>
    <definedName name="_xlnm.Print_Area" localSheetId="1">'01.04.25'!$B$1:$Q$54</definedName>
    <definedName name="_xlnm.Print_Area" localSheetId="9">'03.06.25'!$B$1:$Q$54</definedName>
    <definedName name="_xlnm.Print_Area" localSheetId="6">'06.05.25'!$B$1:$Q$54</definedName>
    <definedName name="_xlnm.Print_Area" localSheetId="2">'08.04.25'!$B$1:$Q$54</definedName>
    <definedName name="_xlnm.Print_Area" localSheetId="10">'10.6.25'!$B$1:$Q$55</definedName>
    <definedName name="_xlnm.Print_Area" localSheetId="3">'15.4.25'!$B$1:$Q$55</definedName>
    <definedName name="_xlnm.Print_Area" localSheetId="11">'17.06.25'!$B$1:$Q$55</definedName>
    <definedName name="_xlnm.Print_Area" localSheetId="7">'20.05.25'!$B$1:$Q$55</definedName>
    <definedName name="_xlnm.Print_Area" localSheetId="4">'22.4.25'!$B$1:$Q$55</definedName>
    <definedName name="_xlnm.Print_Area" localSheetId="12">'24.06.26'!$B$1:$Q$55</definedName>
    <definedName name="_xlnm.Print_Area" localSheetId="8">'27.05.25'!$B$1:$Q$55</definedName>
    <definedName name="_xlnm.Print_Area" localSheetId="5">'29.4.25'!$B$1:$Q$55</definedName>
    <definedName name="_xlnm.Print_Area" localSheetId="0">Inhalt!$A$1:$N$41</definedName>
    <definedName name="Frauenfeld_2025">'20.05.25'!$C$20</definedName>
    <definedName name="Frauenfeld_A_2025">'20.05.25'!$C$20</definedName>
    <definedName name="Z_B4A556DF_4BA8_3D49_87FD_9736F14B9712_.wvu.PrintArea" localSheetId="1" hidden="1">'01.04.25'!$B$1:$Q$81</definedName>
    <definedName name="Z_B4A556DF_4BA8_3D49_87FD_9736F14B9712_.wvu.PrintArea" localSheetId="9" hidden="1">'03.06.25'!$B$1:$Q$81</definedName>
    <definedName name="Z_B4A556DF_4BA8_3D49_87FD_9736F14B9712_.wvu.PrintArea" localSheetId="6" hidden="1">'06.05.25'!$B$1:$Q$81</definedName>
    <definedName name="Z_B4A556DF_4BA8_3D49_87FD_9736F14B9712_.wvu.PrintArea" localSheetId="2" hidden="1">'08.04.25'!$B$1:$Q$81</definedName>
    <definedName name="Z_EB2AC5B1_40AC_DE41_B106_5844FFF153BC_.wvu.PrintArea" localSheetId="10" hidden="1">'10.6.25'!$B$1:$Q$81</definedName>
    <definedName name="Z_EB2AC5B1_40AC_DE41_B106_5844FFF153BC_.wvu.PrintArea" localSheetId="3" hidden="1">'15.4.25'!$B$1:$Q$81</definedName>
    <definedName name="Z_EB2AC5B1_40AC_DE41_B106_5844FFF153BC_.wvu.PrintArea" localSheetId="11" hidden="1">'17.06.25'!$B$1:$Q$81</definedName>
    <definedName name="Z_EB2AC5B1_40AC_DE41_B106_5844FFF153BC_.wvu.PrintArea" localSheetId="7" hidden="1">'20.05.25'!$B$1:$Q$81</definedName>
    <definedName name="Z_EB2AC5B1_40AC_DE41_B106_5844FFF153BC_.wvu.PrintArea" localSheetId="4" hidden="1">'22.4.25'!$B$1:$Q$81</definedName>
    <definedName name="Z_EB2AC5B1_40AC_DE41_B106_5844FFF153BC_.wvu.PrintArea" localSheetId="12" hidden="1">'24.06.26'!$B$1:$Q$81</definedName>
    <definedName name="Z_EB2AC5B1_40AC_DE41_B106_5844FFF153BC_.wvu.PrintArea" localSheetId="8" hidden="1">'27.05.25'!$B$1:$Q$81</definedName>
    <definedName name="Z_EB2AC5B1_40AC_DE41_B106_5844FFF153BC_.wvu.PrintArea" localSheetId="5" hidden="1">'29.4.25'!$B$1:$Q$81</definedName>
    <definedName name="Z_EB2AC5B1_40AC_DE41_B106_5844FFF153BC_.wvu.Rows" localSheetId="10" hidden="1">'10.6.25'!$22:$22,'10.6.25'!$33:$33</definedName>
    <definedName name="Z_EB2AC5B1_40AC_DE41_B106_5844FFF153BC_.wvu.Rows" localSheetId="3" hidden="1">'15.4.25'!$22:$22,'15.4.25'!$33:$33</definedName>
    <definedName name="Z_EB2AC5B1_40AC_DE41_B106_5844FFF153BC_.wvu.Rows" localSheetId="11" hidden="1">'17.06.25'!$22:$22,'17.06.25'!$33:$33</definedName>
    <definedName name="Z_EB2AC5B1_40AC_DE41_B106_5844FFF153BC_.wvu.Rows" localSheetId="7" hidden="1">'20.05.25'!$22:$22,'20.05.25'!$33:$33</definedName>
    <definedName name="Z_EB2AC5B1_40AC_DE41_B106_5844FFF153BC_.wvu.Rows" localSheetId="4" hidden="1">'22.4.25'!$22:$22,'22.4.25'!$33:$33</definedName>
    <definedName name="Z_EB2AC5B1_40AC_DE41_B106_5844FFF153BC_.wvu.Rows" localSheetId="12" hidden="1">'24.06.26'!$22:$22,'24.06.26'!$33:$33</definedName>
    <definedName name="Z_EB2AC5B1_40AC_DE41_B106_5844FFF153BC_.wvu.Rows" localSheetId="8" hidden="1">'27.05.25'!$22:$22,'27.05.25'!$33:$33</definedName>
    <definedName name="Z_EB2AC5B1_40AC_DE41_B106_5844FFF153BC_.wvu.Rows" localSheetId="5" hidden="1">'29.4.25'!$22:$22,'29.4.25'!$33:$33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4" l="1"/>
  <c r="H15" i="14"/>
  <c r="P15" i="14"/>
  <c r="C22" i="14" a="1"/>
  <c r="C22" i="14" s="1"/>
  <c r="K22" i="14" a="1"/>
  <c r="K22" i="14" s="1"/>
  <c r="D33" i="14"/>
  <c r="L33" i="14"/>
  <c r="H41" i="14"/>
  <c r="P41" i="14"/>
  <c r="D57" i="14" a="1"/>
  <c r="D57" i="14" s="1"/>
  <c r="L57" i="14" a="1"/>
  <c r="L57" i="14" s="1"/>
  <c r="D58" i="14"/>
  <c r="H58" i="14" s="1"/>
  <c r="L58" i="14"/>
  <c r="P58" i="14" s="1"/>
  <c r="O73" i="14"/>
  <c r="L6" i="13" l="1"/>
  <c r="H15" i="13"/>
  <c r="P15" i="13"/>
  <c r="C22" i="13" a="1"/>
  <c r="C22" i="13" s="1"/>
  <c r="K22" i="13" a="1"/>
  <c r="K22" i="13" s="1"/>
  <c r="D33" i="13"/>
  <c r="L33" i="13"/>
  <c r="H41" i="13"/>
  <c r="P41" i="13"/>
  <c r="D57" i="13" a="1"/>
  <c r="D57" i="13" s="1"/>
  <c r="L57" i="13" a="1"/>
  <c r="L57" i="13" s="1"/>
  <c r="D58" i="13"/>
  <c r="H58" i="13" s="1"/>
  <c r="L58" i="13"/>
  <c r="P58" i="13" s="1"/>
  <c r="O73" i="13"/>
  <c r="L6" i="11" l="1"/>
  <c r="H15" i="11"/>
  <c r="P15" i="11"/>
  <c r="C22" i="11" a="1"/>
  <c r="C22" i="11"/>
  <c r="K22" i="11" a="1"/>
  <c r="K22" i="11"/>
  <c r="D33" i="11"/>
  <c r="H41" i="11"/>
  <c r="P41" i="11"/>
  <c r="L33" i="11" s="1"/>
  <c r="D57" i="11" a="1"/>
  <c r="D57" i="11"/>
  <c r="L57" i="11" a="1"/>
  <c r="L57" i="11"/>
  <c r="D58" i="11"/>
  <c r="H58" i="11" s="1"/>
  <c r="O73" i="11"/>
  <c r="L58" i="11" l="1"/>
  <c r="P58" i="11" s="1"/>
  <c r="L6" i="10"/>
  <c r="H15" i="10"/>
  <c r="P15" i="10"/>
  <c r="C22" i="10" a="1"/>
  <c r="C22" i="10"/>
  <c r="K22" i="10" a="1"/>
  <c r="K22" i="10"/>
  <c r="D33" i="10"/>
  <c r="H41" i="10"/>
  <c r="P41" i="10"/>
  <c r="L33" i="10" s="1"/>
  <c r="D57" i="10" a="1"/>
  <c r="D57" i="10" s="1"/>
  <c r="L57" i="10" a="1"/>
  <c r="L57" i="10"/>
  <c r="D58" i="10"/>
  <c r="H58" i="10" s="1"/>
  <c r="O73" i="10"/>
  <c r="L58" i="10" l="1"/>
  <c r="P58" i="10" s="1"/>
  <c r="L6" i="9"/>
  <c r="H15" i="9"/>
  <c r="P15" i="9"/>
  <c r="R16" i="9" a="1"/>
  <c r="R16" i="9" s="1"/>
  <c r="C22" i="9" a="1"/>
  <c r="C22" i="9" s="1"/>
  <c r="K22" i="9" a="1"/>
  <c r="K22" i="9" s="1"/>
  <c r="H41" i="9"/>
  <c r="D33" i="9" s="1"/>
  <c r="P41" i="9"/>
  <c r="L33" i="9" s="1"/>
  <c r="D57" i="9" a="1"/>
  <c r="D57" i="9" s="1"/>
  <c r="L57" i="9" a="1"/>
  <c r="L57" i="9" s="1"/>
  <c r="O73" i="9"/>
  <c r="L58" i="9" l="1"/>
  <c r="D58" i="9"/>
  <c r="H58" i="9" s="1"/>
  <c r="L6" i="8"/>
  <c r="H15" i="8"/>
  <c r="P15" i="8"/>
  <c r="C22" i="8" a="1"/>
  <c r="C22" i="8" s="1"/>
  <c r="K22" i="8" a="1"/>
  <c r="K22" i="8"/>
  <c r="D33" i="8"/>
  <c r="L33" i="8"/>
  <c r="H41" i="8"/>
  <c r="P41" i="8"/>
  <c r="D57" i="8" a="1"/>
  <c r="D57" i="8" s="1"/>
  <c r="L57" i="8" a="1"/>
  <c r="L57" i="8" s="1"/>
  <c r="D58" i="8"/>
  <c r="H58" i="8" s="1"/>
  <c r="L58" i="8"/>
  <c r="P58" i="8" s="1"/>
  <c r="O73" i="8"/>
  <c r="L6" i="7" l="1"/>
  <c r="H15" i="7"/>
  <c r="P15" i="7"/>
  <c r="L57" i="7" s="1" a="1"/>
  <c r="L57" i="7" s="1"/>
  <c r="R16" i="7" a="1"/>
  <c r="R16" i="7" s="1"/>
  <c r="C22" i="7" a="1"/>
  <c r="C22" i="7"/>
  <c r="H41" i="7"/>
  <c r="D33" i="7" s="1"/>
  <c r="P41" i="7"/>
  <c r="L58" i="7" s="1"/>
  <c r="D57" i="7" a="1"/>
  <c r="D57" i="7" s="1"/>
  <c r="O73" i="7"/>
  <c r="K22" i="7" l="1" a="1"/>
  <c r="K22" i="7" s="1"/>
  <c r="L33" i="7"/>
  <c r="D58" i="7"/>
  <c r="H58" i="7" s="1"/>
  <c r="L6" i="6"/>
  <c r="H15" i="6"/>
  <c r="P15" i="6"/>
  <c r="C22" i="6" a="1"/>
  <c r="C22" i="6"/>
  <c r="K22" i="6" a="1"/>
  <c r="K22" i="6"/>
  <c r="D33" i="6"/>
  <c r="H41" i="6"/>
  <c r="P41" i="6"/>
  <c r="L33" i="6" s="1"/>
  <c r="D57" i="6" a="1"/>
  <c r="D57" i="6" s="1"/>
  <c r="L57" i="6" a="1"/>
  <c r="L57" i="6"/>
  <c r="D58" i="6"/>
  <c r="H58" i="6" s="1"/>
  <c r="O73" i="6"/>
  <c r="L58" i="6" l="1"/>
  <c r="P58" i="6" s="1"/>
  <c r="L6" i="5"/>
  <c r="H15" i="5"/>
  <c r="P15" i="5"/>
  <c r="C22" i="5" a="1"/>
  <c r="C22" i="5" s="1"/>
  <c r="K22" i="5" a="1"/>
  <c r="K22" i="5" s="1"/>
  <c r="D33" i="5"/>
  <c r="L33" i="5"/>
  <c r="H41" i="5"/>
  <c r="P41" i="5"/>
  <c r="L58" i="5" s="1"/>
  <c r="P58" i="5" s="1"/>
  <c r="D57" i="5" a="1"/>
  <c r="D57" i="5" s="1"/>
  <c r="L57" i="5" a="1"/>
  <c r="L57" i="5" s="1"/>
  <c r="D58" i="5"/>
  <c r="H58" i="5" s="1"/>
  <c r="O73" i="5"/>
  <c r="L6" i="4" l="1"/>
  <c r="H15" i="4"/>
  <c r="P15" i="4"/>
  <c r="C22" i="4" a="1"/>
  <c r="C22" i="4"/>
  <c r="K22" i="4" a="1"/>
  <c r="K22" i="4"/>
  <c r="D33" i="4"/>
  <c r="L33" i="4"/>
  <c r="H41" i="4"/>
  <c r="P41" i="4"/>
  <c r="L58" i="4" s="1"/>
  <c r="P58" i="4" s="1"/>
  <c r="D57" i="4" a="1"/>
  <c r="D57" i="4"/>
  <c r="L57" i="4" a="1"/>
  <c r="L57" i="4" s="1"/>
  <c r="D58" i="4"/>
  <c r="H58" i="4" s="1"/>
  <c r="O73" i="4"/>
  <c r="L6" i="3" l="1"/>
  <c r="H15" i="3"/>
  <c r="P15" i="3"/>
  <c r="C22" i="3" a="1"/>
  <c r="C22" i="3"/>
  <c r="K22" i="3" a="1"/>
  <c r="K22" i="3"/>
  <c r="D33" i="3"/>
  <c r="H41" i="3"/>
  <c r="P41" i="3"/>
  <c r="L33" i="3" s="1"/>
  <c r="D57" i="3" a="1"/>
  <c r="D57" i="3"/>
  <c r="L57" i="3" a="1"/>
  <c r="L57" i="3"/>
  <c r="D58" i="3"/>
  <c r="H58" i="3" s="1"/>
  <c r="O73" i="3"/>
  <c r="L58" i="3" l="1"/>
  <c r="P58" i="3" s="1"/>
  <c r="L6" i="2"/>
  <c r="H15" i="2"/>
  <c r="P15" i="2"/>
  <c r="C22" i="2" a="1"/>
  <c r="C22" i="2" s="1"/>
  <c r="K22" i="2" a="1"/>
  <c r="K22" i="2" s="1"/>
  <c r="L33" i="2"/>
  <c r="H41" i="2"/>
  <c r="D33" i="2" s="1"/>
  <c r="P41" i="2"/>
  <c r="L58" i="2" s="1"/>
  <c r="P58" i="2" s="1"/>
  <c r="D57" i="2" a="1"/>
  <c r="D57" i="2" s="1"/>
  <c r="L57" i="2" a="1"/>
  <c r="L57" i="2" s="1"/>
  <c r="D58" i="2"/>
  <c r="H58" i="2"/>
  <c r="O7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<sst xmlns="http://schemas.openxmlformats.org/spreadsheetml/2006/main" count="2213" uniqueCount="431">
  <si>
    <t xml:space="preserve">Bemerkungen allg </t>
  </si>
  <si>
    <t>Restaurant Essen</t>
  </si>
  <si>
    <t>Summe</t>
  </si>
  <si>
    <t xml:space="preserve"> </t>
  </si>
  <si>
    <t>Anzahl B2/C</t>
  </si>
  <si>
    <t>Wanderung B</t>
  </si>
  <si>
    <t xml:space="preserve">Anzahl  B1 </t>
  </si>
  <si>
    <t>Anzahl A</t>
  </si>
  <si>
    <t xml:space="preserve">Wanderung A </t>
  </si>
  <si>
    <t>Teilnehmer</t>
  </si>
  <si>
    <t>Wanderbericht vom TTL auszufüllen ganzes Formular anschliessend an OTL schicken</t>
  </si>
  <si>
    <t>Zeit bis Abfahrt</t>
  </si>
  <si>
    <t>um</t>
  </si>
  <si>
    <t>NM Wanderung Ende B</t>
  </si>
  <si>
    <t>NM Wanderung  Ende A</t>
  </si>
  <si>
    <t xml:space="preserve">Ankunft B Restaurant </t>
  </si>
  <si>
    <t xml:space="preserve">Ankunft A Restaurant </t>
  </si>
  <si>
    <t>Kontrollfelder</t>
  </si>
  <si>
    <t>Bemerkungen</t>
  </si>
  <si>
    <t>Spaziergang vom Bahnhof Pfäffikon zur Schiffstation und von der Anlegestelle auf der Ufenau zum Restaurant. Beides knapp 1 km ohne Steigung.</t>
  </si>
  <si>
    <t>II/25</t>
  </si>
  <si>
    <t>Pfäffikon SZ</t>
  </si>
  <si>
    <t>Mit A und B</t>
  </si>
  <si>
    <t>S25</t>
  </si>
  <si>
    <t>Zürich HB</t>
  </si>
  <si>
    <t>Rückfahrt B2/C</t>
  </si>
  <si>
    <t>Hinfahrt B2/C</t>
  </si>
  <si>
    <t>eff</t>
  </si>
  <si>
    <t>ZS%</t>
  </si>
  <si>
    <t>Zeit</t>
  </si>
  <si>
    <t>ab</t>
  </si>
  <si>
    <t>auf</t>
  </si>
  <si>
    <t>Km</t>
  </si>
  <si>
    <t>Wanderung</t>
  </si>
  <si>
    <t>Zug Bus</t>
  </si>
  <si>
    <t>Gleis</t>
  </si>
  <si>
    <t>an</t>
  </si>
  <si>
    <t>Fahrplan Nachmittag B</t>
  </si>
  <si>
    <t>Fahrplan Nachmittag A</t>
  </si>
  <si>
    <t>NM Wanderung Ende</t>
  </si>
  <si>
    <t>NM Wanderung  Ende</t>
  </si>
  <si>
    <t>CH mobil link Nachmittag B</t>
  </si>
  <si>
    <t>CH mobil link Nachmittag A</t>
  </si>
  <si>
    <t>Schifffahrt nach Zürich (alle)</t>
  </si>
  <si>
    <t>Schifffahrt nach Zürich (alle) Abfahrt 15:53, Ankunft Bürkliplatz 17:50  (oder Abfahrt 13:58, Ankunft 16:05)</t>
  </si>
  <si>
    <t>Nachmittag B1</t>
  </si>
  <si>
    <t>Nachmittag A</t>
  </si>
  <si>
    <t>wirtschaft@inselufnau.ch, 055 410 12 25</t>
  </si>
  <si>
    <t>Michel Péclard</t>
  </si>
  <si>
    <t xml:space="preserve">Zeit bis </t>
  </si>
  <si>
    <t>Insel Ufnau 8808 Pfäffikon</t>
  </si>
  <si>
    <t>Inselwirtschaft Ufnau</t>
  </si>
  <si>
    <t>Zeit von</t>
  </si>
  <si>
    <t>Ankunft Restaurant</t>
  </si>
  <si>
    <t>Schindellegi VM B</t>
  </si>
  <si>
    <t>CH mobil link Vormittag B</t>
  </si>
  <si>
    <t>Schindellegi VM A</t>
  </si>
  <si>
    <t>CH mobil link  Vormittag A</t>
  </si>
  <si>
    <t>Schindellegi-Schweigwies-Ebnet-Sennweid-Luegeten-Pfäffikon Bhf-Schloss-Hafen-Ufenau (Shuttle 12:30)</t>
  </si>
  <si>
    <t>Schindellegi-Sihl-Bühl-Etzelpass-Luegeten-Pfäffikon Bhf-Schloss-Hafen-Ufenau (Shuttle 12:30)</t>
  </si>
  <si>
    <t>Schindellegi</t>
  </si>
  <si>
    <t>S13</t>
  </si>
  <si>
    <t>Wädenswil</t>
  </si>
  <si>
    <t>IR35</t>
  </si>
  <si>
    <t>Zug/Bus</t>
  </si>
  <si>
    <t xml:space="preserve">Fahrplan Vormittag B </t>
  </si>
  <si>
    <t xml:space="preserve">ab </t>
  </si>
  <si>
    <t>Fahrplan Vormittag A</t>
  </si>
  <si>
    <t>Vormittag B1</t>
  </si>
  <si>
    <t>Vormittag A</t>
  </si>
  <si>
    <t>gstuker@bluewin.ch</t>
  </si>
  <si>
    <t>079 620 73 16</t>
  </si>
  <si>
    <t>Gerhard Stuker</t>
  </si>
  <si>
    <t>Schindellegi - Etzelpass - Pfäffikon - Ufenau</t>
  </si>
  <si>
    <t>Datum</t>
  </si>
  <si>
    <t>A: 30' Führung im Tibet Institut                                                                                                 A: Stöcke empfohlen</t>
  </si>
  <si>
    <t>01/25</t>
  </si>
  <si>
    <t>41/42</t>
  </si>
  <si>
    <t>Russikon Kirche</t>
  </si>
  <si>
    <t>S3</t>
  </si>
  <si>
    <t>Fehraltorf</t>
  </si>
  <si>
    <t>B832</t>
  </si>
  <si>
    <t>43/44</t>
  </si>
  <si>
    <t xml:space="preserve">Wanderung Nm mit A </t>
  </si>
  <si>
    <t>Russikon - Tröndler - Pt 594 - Staldenweiher - Cherlisacker - Bahnhof</t>
  </si>
  <si>
    <t>Nachmittag A &amp; B1</t>
  </si>
  <si>
    <t>044 954 01 35</t>
  </si>
  <si>
    <t>Peter Weber</t>
  </si>
  <si>
    <t>Kronenweg 2, 8332 Russikon</t>
  </si>
  <si>
    <t>Landgasthof Krone</t>
  </si>
  <si>
    <t>Rikon - Heurüti - Tobel - Bläsimühle - Madetschwil                                                        Russikon Dorf - Russikon Kirche</t>
  </si>
  <si>
    <t>Rikon -Tibet Institut inkl. Führung (30') - Neschwil - Moos Pt 723 - Unterer Nack -  Russikon</t>
  </si>
  <si>
    <t>Russikon, Dorf</t>
  </si>
  <si>
    <t>B825</t>
  </si>
  <si>
    <t>Madetschwil, Dorf</t>
  </si>
  <si>
    <t xml:space="preserve">Rikon </t>
  </si>
  <si>
    <t>Rikon</t>
  </si>
  <si>
    <t>S26</t>
  </si>
  <si>
    <t>Winterthur</t>
  </si>
  <si>
    <t>IR13</t>
  </si>
  <si>
    <t>o_nussbaumer@bluewin.ch</t>
  </si>
  <si>
    <t>079 3496715</t>
  </si>
  <si>
    <t>Otto Nussbaumer</t>
  </si>
  <si>
    <t>Rikon - Russikon - Fehraltorf</t>
  </si>
  <si>
    <t>Nach eigenem Entscheid.</t>
  </si>
  <si>
    <t>Theilingen, Pöstli</t>
  </si>
  <si>
    <t>Theilingen Pöstli</t>
  </si>
  <si>
    <t>2,1</t>
  </si>
  <si>
    <t>Rumlikon</t>
  </si>
  <si>
    <t>2025 Winterthur-Breite NM A/B</t>
  </si>
  <si>
    <t>Gemeinsam mit A</t>
  </si>
  <si>
    <t>Theilingen-Oberwies-665-Rumlikon</t>
  </si>
  <si>
    <t>052 384 20 20</t>
  </si>
  <si>
    <t>Rajah Tharmar</t>
  </si>
  <si>
    <t>Theilingerstrasse 18, Weisslingen-Theilingen</t>
  </si>
  <si>
    <t>Restaurant Pöstli</t>
  </si>
  <si>
    <t>2025 Winterthur-Breite VM B</t>
  </si>
  <si>
    <t>2025 Winterthur-Breite VM A</t>
  </si>
  <si>
    <t>Kyburg Dorf-First-Wolfgrueb-Farzel-Weisslingen-Theilingen</t>
  </si>
  <si>
    <t>Breite-Wildpark Bruderhaus-Eschenberg-Sennhof-Kollbrunn-Brünggen-Weisslingen-Theilingen</t>
  </si>
  <si>
    <t>Kyburg Dorf</t>
  </si>
  <si>
    <t>Winterthur Breite</t>
  </si>
  <si>
    <t>B655</t>
  </si>
  <si>
    <t>Kante A</t>
  </si>
  <si>
    <t>Effretikon</t>
  </si>
  <si>
    <t>B 4</t>
  </si>
  <si>
    <t>5,92</t>
  </si>
  <si>
    <t>S8</t>
  </si>
  <si>
    <t>11,18</t>
  </si>
  <si>
    <t>S12</t>
  </si>
  <si>
    <t>bruno.f.keller@bluewin.ch</t>
  </si>
  <si>
    <t>079 236 97 29</t>
  </si>
  <si>
    <t>Bruno Keller</t>
  </si>
  <si>
    <t>Winterthur Breite-Theilingen-Rumlikon</t>
  </si>
  <si>
    <t xml:space="preserve">A mit Stöcken. Bei Hundewetter: A ab Alp Nova (1980) direkt nach Tgiantieni. Wanderzeit A: 2:33 h nur bis Piz Scalottas </t>
  </si>
  <si>
    <t xml:space="preserve">Es geht nur mit Taxi ab Lenzerheide und zurück nach Lenzerheide. </t>
  </si>
  <si>
    <t xml:space="preserve">Taxi </t>
  </si>
  <si>
    <t xml:space="preserve">Lenzerheide </t>
  </si>
  <si>
    <t xml:space="preserve">Zürich HB an </t>
  </si>
  <si>
    <t>B182</t>
  </si>
  <si>
    <t xml:space="preserve">K.M. </t>
  </si>
  <si>
    <t xml:space="preserve">Chur </t>
  </si>
  <si>
    <t xml:space="preserve">Taxi nach Lenzerheide </t>
  </si>
  <si>
    <t>ICE</t>
  </si>
  <si>
    <t>IC3</t>
  </si>
  <si>
    <t xml:space="preserve">Valbella </t>
  </si>
  <si>
    <t>analog A</t>
  </si>
  <si>
    <t xml:space="preserve">Lenzerheide Post </t>
  </si>
  <si>
    <t xml:space="preserve">mit Sesselbahn Val Sporz; dann Wanderung oder Ortsbus nach Lenzerheide Post </t>
  </si>
  <si>
    <t>Tgantieni- Spoina - Valbella</t>
  </si>
  <si>
    <t xml:space="preserve">Nachmittag B1 mit A oder </t>
  </si>
  <si>
    <t>081 / 384 12 86</t>
  </si>
  <si>
    <t xml:space="preserve">E. und S. Beltrametti </t>
  </si>
  <si>
    <t xml:space="preserve">Voa Tgantieni 17, 7078 Lenzerheide </t>
  </si>
  <si>
    <t xml:space="preserve">Berghotel Tgantieni </t>
  </si>
  <si>
    <t>ParpanerHöhe_Tgantieni</t>
  </si>
  <si>
    <t>Churwalden_PizScalottas</t>
  </si>
  <si>
    <t xml:space="preserve">Parpaner Höhe - Canols - Lido - Fadail - Val Sporz; Bergbahn - Tgantieni </t>
  </si>
  <si>
    <t xml:space="preserve">Heidbühl - Alp Stätz  (= Wegweiser) Lavoz 1976 - Alp Nova 1980 - Piz Scalottas; Bahn Tgantieni </t>
  </si>
  <si>
    <t xml:space="preserve">Parpaner Höhe </t>
  </si>
  <si>
    <t xml:space="preserve">Bergbahn </t>
  </si>
  <si>
    <t xml:space="preserve">Churwalden Bergbahn </t>
  </si>
  <si>
    <t xml:space="preserve">K. M. </t>
  </si>
  <si>
    <t xml:space="preserve">IC 3 </t>
  </si>
  <si>
    <t>hans.sulser@bluewin.ch</t>
  </si>
  <si>
    <t>DIWA  Nr. Vierstellig: x.xx25</t>
  </si>
  <si>
    <t>079 321 93 81</t>
  </si>
  <si>
    <t>Hans Sulser</t>
  </si>
  <si>
    <t xml:space="preserve">Churwalden - Piz Scalottas - Tgantieni - Lenzerheide </t>
  </si>
  <si>
    <t>Umrundung Rehazentrum Wald 900 m</t>
  </si>
  <si>
    <t>Wald ZH Rehazentrum</t>
  </si>
  <si>
    <t>S 5</t>
  </si>
  <si>
    <t>Rüti ZH</t>
  </si>
  <si>
    <t>B 892</t>
  </si>
  <si>
    <t>Wald ZH</t>
  </si>
  <si>
    <t>B 885</t>
  </si>
  <si>
    <t>S 15</t>
  </si>
  <si>
    <t>S 26</t>
  </si>
  <si>
    <t>2025 Faltigberg</t>
  </si>
  <si>
    <t>mit A</t>
  </si>
  <si>
    <t>Faltigberg - Lauf - Spechtenberg - Wald</t>
  </si>
  <si>
    <t>058 511 81 11</t>
  </si>
  <si>
    <t>Klinik Wald</t>
  </si>
  <si>
    <t>Faltigbergstrasse 7, 8636 Wald</t>
  </si>
  <si>
    <t>Zürcher RehaZentren</t>
  </si>
  <si>
    <t>2025 Egligen</t>
  </si>
  <si>
    <t>2025 Wald</t>
  </si>
  <si>
    <t>Egligen - Gibel - Apfel/Kaffeehalt im Restaurant Bannholz - Faltigberg</t>
  </si>
  <si>
    <t>Hüttenchopfweg - Sagenraintobel - Hinterwald - 830 - Ger 880 - Farneralp - Chrinnen - Faltigberg</t>
  </si>
  <si>
    <t>Goldngen, Egligen</t>
  </si>
  <si>
    <t>B 630</t>
  </si>
  <si>
    <t>Eschenbach SG Sternen</t>
  </si>
  <si>
    <t>Eschenbach SG Post</t>
  </si>
  <si>
    <t>B 631</t>
  </si>
  <si>
    <t>wkaiser@datacomm.ch</t>
  </si>
  <si>
    <t>079 447 71 17</t>
  </si>
  <si>
    <t>Walter Kaiser</t>
  </si>
  <si>
    <t>Wald - Faltigberg - Wald</t>
  </si>
  <si>
    <t>Stöcke empfohlen</t>
  </si>
  <si>
    <t>Besichtigung Schlachtdenkmal Bramberg / Autotransport nach Bramberg und nach dem Essen nach Neuenegg wird organisiert</t>
  </si>
  <si>
    <t>Neuenegg Bahnhof</t>
  </si>
  <si>
    <t xml:space="preserve">Zürich HB </t>
  </si>
  <si>
    <t xml:space="preserve">auf </t>
  </si>
  <si>
    <t>B130</t>
  </si>
  <si>
    <t>Thörishaus</t>
  </si>
  <si>
    <t>km</t>
  </si>
  <si>
    <t>IC8</t>
  </si>
  <si>
    <t>Bern</t>
  </si>
  <si>
    <t>S1</t>
  </si>
  <si>
    <t>1E-H</t>
  </si>
  <si>
    <t>S2</t>
  </si>
  <si>
    <t>IC1</t>
  </si>
  <si>
    <t>Neuenegg</t>
  </si>
  <si>
    <t>Laupen</t>
  </si>
  <si>
    <t>2025 Neuenegg NM B</t>
  </si>
  <si>
    <t>2025 Neuenegg NM A</t>
  </si>
  <si>
    <t>Wanderung mit A oder Fussmarsch zum Bhf Neuenegg und Rückfahrt mit B2/C</t>
  </si>
  <si>
    <t>Bramberg-Wyden-Laupen</t>
  </si>
  <si>
    <t>031 741 01 61</t>
  </si>
  <si>
    <t>Frau Marianne Hanke</t>
  </si>
  <si>
    <t>Süristrasse 22, 3176 Neuenegg</t>
  </si>
  <si>
    <t>Restaurant zum Denkmal Bramberg</t>
  </si>
  <si>
    <t>2025 Riedbach VM B</t>
  </si>
  <si>
    <t>2025 Schwarzwasser VM A</t>
  </si>
  <si>
    <t>Riedbach-Matzenried-Fuessacher-Pt. 632 - Bramberg</t>
  </si>
  <si>
    <t>Schwarzwasserbrücke-Neuenegg-Brüggelbach-Bramberg</t>
  </si>
  <si>
    <t>Riedbach</t>
  </si>
  <si>
    <t>Schwarzwasserbrücke</t>
  </si>
  <si>
    <t>S52</t>
  </si>
  <si>
    <t>13D-F</t>
  </si>
  <si>
    <t>S6</t>
  </si>
  <si>
    <t>13AB</t>
  </si>
  <si>
    <t>Bruno.f.keller@bluewin.ch</t>
  </si>
  <si>
    <t>Schwarzwasser-Bramberg-Neuenegg</t>
  </si>
  <si>
    <t>Je nach Programm in Murten verschiebt sich die Abfahrtszeit in Murten um eine Stunde nach vorn (15:14)</t>
  </si>
  <si>
    <t>Vorschlag B2/C</t>
  </si>
  <si>
    <t>Murten</t>
  </si>
  <si>
    <t>IC 81</t>
  </si>
  <si>
    <t>IC 8</t>
  </si>
  <si>
    <t>Bern HB</t>
  </si>
  <si>
    <t>026 670 22 20</t>
  </si>
  <si>
    <t>Name</t>
  </si>
  <si>
    <t>Hauptgasse 47, 3280 Murten</t>
  </si>
  <si>
    <t>Restaurant Jäger</t>
  </si>
  <si>
    <t>Münchenwiler</t>
  </si>
  <si>
    <t>Courtepin</t>
  </si>
  <si>
    <t>Münchenwiler - 526 - 475 - Oberes Neugut - Murten</t>
  </si>
  <si>
    <t>Courtepin - Cressier - Gissechwald - Münchenwiler - 526 - 475 - Oberes Neugut - Murten</t>
  </si>
  <si>
    <t>119m</t>
  </si>
  <si>
    <t>278m</t>
  </si>
  <si>
    <t>99m</t>
  </si>
  <si>
    <t>S 21</t>
  </si>
  <si>
    <t>Fribourg</t>
  </si>
  <si>
    <t>158m</t>
  </si>
  <si>
    <t>IC 1</t>
  </si>
  <si>
    <t>kurtschaad@bluewin.ch</t>
  </si>
  <si>
    <t>079 400 96 53</t>
  </si>
  <si>
    <t>Kurt Schaad</t>
  </si>
  <si>
    <t>Courtepin - Murten</t>
  </si>
  <si>
    <t>A Stöcke und Taschenlampe für Tunnel</t>
  </si>
  <si>
    <t>alle Angaben provisorisch. Evtl muss Trip egändert werden wegen Restaurant Ausserberg</t>
  </si>
  <si>
    <t>Ausserberg</t>
  </si>
  <si>
    <t>IC81</t>
  </si>
  <si>
    <t>RE1</t>
  </si>
  <si>
    <t>Brig</t>
  </si>
  <si>
    <t>IC6</t>
  </si>
  <si>
    <t>Visp</t>
  </si>
  <si>
    <t>R91</t>
  </si>
  <si>
    <t>Raron</t>
  </si>
  <si>
    <t>siehe Bemerkungen</t>
  </si>
  <si>
    <t>zusammen mit A</t>
  </si>
  <si>
    <t>Ausserberg-St.German-Burg-Raron (evtl Mit Rilke Grab)</t>
  </si>
  <si>
    <t>027 946 22 59</t>
  </si>
  <si>
    <t>Fam Waltenspühl</t>
  </si>
  <si>
    <t>Eggerberge-916-925Schlucht -Bord-Ausserber</t>
  </si>
  <si>
    <t>Eggerberge 1291 Tunnel Choruderri-Lowijne-Ausserberg</t>
  </si>
  <si>
    <t>Eggerberg Berg</t>
  </si>
  <si>
    <t>Taxi</t>
  </si>
  <si>
    <t>Visp an</t>
  </si>
  <si>
    <t>Bus 523</t>
  </si>
  <si>
    <t>Kante 8</t>
  </si>
  <si>
    <t xml:space="preserve"> IC8</t>
  </si>
  <si>
    <t xml:space="preserve">hgruber8702@gmail.com </t>
  </si>
  <si>
    <t>079 224 48 93</t>
  </si>
  <si>
    <t>Hans Gruber</t>
  </si>
  <si>
    <t>Baltschiedertal -Ausserberg-Raron</t>
  </si>
  <si>
    <t xml:space="preserve">Diwa Transport durch Fredi, sonst Taxi. Eric führt eventuell die A Wanderung wegen der Knieverletzung des TTL. Essen und Trinken in bester Erinnerung an H.T. </t>
  </si>
  <si>
    <t>Diwa Transport retour durch Fredi</t>
  </si>
  <si>
    <t>Diwa Transport nach Riedmühle durch Fredi</t>
  </si>
  <si>
    <t xml:space="preserve">Winterthur </t>
  </si>
  <si>
    <t>S29</t>
  </si>
  <si>
    <t xml:space="preserve">Seuzach </t>
  </si>
  <si>
    <t xml:space="preserve">mit A </t>
  </si>
  <si>
    <t xml:space="preserve">Riedmühle - Mörsburg - Gussli - Seuzach </t>
  </si>
  <si>
    <t>052 336 11 98</t>
  </si>
  <si>
    <t xml:space="preserve">Iris Graf und Team </t>
  </si>
  <si>
    <t xml:space="preserve">Riedmühlestrasse 86, 8474 Dinhard </t>
  </si>
  <si>
    <t xml:space="preserve">Restaurant Riedmühle </t>
  </si>
  <si>
    <t>Thalheim_B_2025</t>
  </si>
  <si>
    <t>Frauenfeld_A_2025</t>
  </si>
  <si>
    <t>Thalheim-Altikon - Längenrüti - Sunenhof - Hintergrüt - 427 - 419 - Isenbachsloh-Riedmühle</t>
  </si>
  <si>
    <t>Frauenfeld Auenfeld - Thurufer - 381 - 379 - Feldi - Herten - Rickenbach - Riedmühle</t>
  </si>
  <si>
    <t xml:space="preserve">Thalheim-Altikon </t>
  </si>
  <si>
    <t xml:space="preserve">Frauenfeld Auenfeld </t>
  </si>
  <si>
    <t>Kante D</t>
  </si>
  <si>
    <t xml:space="preserve">Frauenfeld </t>
  </si>
  <si>
    <t xml:space="preserve">Thurbrücke Warth - Riedmühle - Seuzach </t>
  </si>
  <si>
    <t>A: 6km Asphalt, aber dann….. Stöcke empfohlen</t>
  </si>
  <si>
    <t>Bettingen St. Grischona</t>
  </si>
  <si>
    <t>Basel SBB</t>
  </si>
  <si>
    <t>B32</t>
  </si>
  <si>
    <t>Riehen Webergässchen</t>
  </si>
  <si>
    <t>Riehen</t>
  </si>
  <si>
    <t>EC</t>
  </si>
  <si>
    <t xml:space="preserve">Wanderung Nm wie A </t>
  </si>
  <si>
    <t>St. Grischona -Ob der Leimgrube - An der Riese - Linsberg - Wenkenköpfli - Wenkenpark - Riehen Bahnhof</t>
  </si>
  <si>
    <t>www.waldrain.ch 079-558 08 96</t>
  </si>
  <si>
    <t>Frau Nadja Hoffer</t>
  </si>
  <si>
    <t>Hohestrasse 31, 4126 Bettingen</t>
  </si>
  <si>
    <t>Restaurant Waldrain</t>
  </si>
  <si>
    <t>Basel Bad Bhf - Erlenpark - der Wiese entlang bis Pt267 - Riehen dorf - Riehen Webergässchen</t>
  </si>
  <si>
    <t>Basel SBB - Aeschenplatz - St. Alban Rheinweg - Birsköpfli - Kraftwerk Pt257 - Friedhof Hörnli - Hornfelsen - Im Jungholz - St. Grischona</t>
  </si>
  <si>
    <t xml:space="preserve">Bettingen St. Grischona </t>
  </si>
  <si>
    <t>Basel Bad Bhf</t>
  </si>
  <si>
    <t>T2</t>
  </si>
  <si>
    <t>Kante F</t>
  </si>
  <si>
    <t>IR37</t>
  </si>
  <si>
    <t>Basel SBB - St. Alban - Kraftwerk - Hornfelsen - St. Grischona - Riehen</t>
  </si>
  <si>
    <t>Vorschlag B2/C: mit S14 Zürich BH 11:19 ab bis Mettmenstetten, dann über Garwinde zu Schüren 1.7 km</t>
  </si>
  <si>
    <t>dann mit Taxi bis Schüren</t>
  </si>
  <si>
    <t>S5</t>
  </si>
  <si>
    <t>Affoltern a.A</t>
  </si>
  <si>
    <t>Affoltern a.A.</t>
  </si>
  <si>
    <t>mit Taxi nach Affoltern</t>
  </si>
  <si>
    <t>S14</t>
  </si>
  <si>
    <t>Mettmenstetten</t>
  </si>
  <si>
    <t>2025 Schüren</t>
  </si>
  <si>
    <t>Wanderung NM B: Mit A</t>
  </si>
  <si>
    <t xml:space="preserve"> Wanderung NM A: Schüren - Garwinden - Mettmenstetten Bahnhof</t>
  </si>
  <si>
    <t>076 434 35 66</t>
  </si>
  <si>
    <t>Dieter Syz</t>
  </si>
  <si>
    <t>Schüren 3, 8932 Mettmenstetten</t>
  </si>
  <si>
    <t>Schüren Remise</t>
  </si>
  <si>
    <t>2025 Müliberg</t>
  </si>
  <si>
    <t>2025 Hedingen</t>
  </si>
  <si>
    <t>Wanderung VM B: Aeugstertal Müliberg - Pt 729 - Rüti - Pt 720 - Aeugst a.A. - Wängibad - Paradisli - Schüren</t>
  </si>
  <si>
    <t>Wanderung VM A: Hedingen - Pt 563 - Eggmatt Pt 575 - Wil Pt 603 - Schürmatt - Aeugst a.A. - Wängibad - Paradisli - Schüren</t>
  </si>
  <si>
    <t>Aeugstertal, Müliberg</t>
  </si>
  <si>
    <t>B225</t>
  </si>
  <si>
    <t>Affoltern a. A.</t>
  </si>
  <si>
    <t>Hedingen</t>
  </si>
  <si>
    <t>rkbrunner@bluewin.ch</t>
  </si>
  <si>
    <t>079 270 72 23</t>
  </si>
  <si>
    <t>Ruedi Brunner</t>
  </si>
  <si>
    <t>Hedingen - Schüren - Mettmenstetten</t>
  </si>
  <si>
    <t>Bei nasser Witterung Stöcke (Graspartien). Jassen im Zug.</t>
  </si>
  <si>
    <t>Vorschlag B2/C: Aussicht ab Fünfländerblick (5 Minuten ab Restaurant, eben)</t>
  </si>
  <si>
    <t>Taxi Blitz Heiden 071 891 50 50</t>
  </si>
  <si>
    <t>Transport nach Grub SG mit Taxi</t>
  </si>
  <si>
    <t xml:space="preserve">Taxi nach Rossbüchel </t>
  </si>
  <si>
    <t>Zürich</t>
  </si>
  <si>
    <t>Grub SG</t>
  </si>
  <si>
    <t>IR 13</t>
  </si>
  <si>
    <t>Kante C</t>
  </si>
  <si>
    <t>St. Gallen</t>
  </si>
  <si>
    <t>B 120</t>
  </si>
  <si>
    <t xml:space="preserve">Kante D </t>
  </si>
  <si>
    <t>IC 5</t>
  </si>
  <si>
    <t xml:space="preserve">Rorschach </t>
  </si>
  <si>
    <t>S 25</t>
  </si>
  <si>
    <t>Wienacht-Tobel</t>
  </si>
  <si>
    <t>Heiden Lindenplatz</t>
  </si>
  <si>
    <t>2025 Rehetobel NM B</t>
  </si>
  <si>
    <t>2025 Rehetobel NM A</t>
  </si>
  <si>
    <t>Rossbüchel-Unterbilchen-Landegg-Wienacht-Tobel</t>
  </si>
  <si>
    <t>Rossbüchel-Unterbilchen-Rorwis-Christhaus-Heidentobel-Heiden</t>
  </si>
  <si>
    <t xml:space="preserve">www.rossbüchel.ch </t>
  </si>
  <si>
    <t>Simon Keller, Dragica Brander</t>
  </si>
  <si>
    <t>Rossbüchel 416, 9036 Grub SG</t>
  </si>
  <si>
    <t>Restaurant Rossbüchel</t>
  </si>
  <si>
    <t>2025 Rehetobel VM B</t>
  </si>
  <si>
    <t>2025 Rehetobel VM A</t>
  </si>
  <si>
    <t>Eggersriet (Gemeindehaus)-Würzwallen-Feldmoos-Büchel-Rossbüchel (mit Abstecher zum Fünfländerblick)</t>
  </si>
  <si>
    <t>Rehetobel Robach-994-Oberkaien-Gigeren-Kaienspitz-Höchi-Grub-SG-Grub AR-Fünfländerblick- Rossbüchel</t>
  </si>
  <si>
    <t>Eggersriet Gemeindehaus</t>
  </si>
  <si>
    <t>Rehetobel Robach</t>
  </si>
  <si>
    <t>B 121</t>
  </si>
  <si>
    <t>bretschger@silk-rechtsanwaelte.ch</t>
  </si>
  <si>
    <t>079 541 52 22</t>
  </si>
  <si>
    <t>Felix U. Bretschger</t>
  </si>
  <si>
    <t>Rehetobel - Kaienspitz - Rossbüchel - Heiden (oder Wienacht-Tobel)</t>
  </si>
  <si>
    <t>Valbella</t>
  </si>
  <si>
    <t>Wald</t>
  </si>
  <si>
    <t>Schwarzwasser</t>
  </si>
  <si>
    <t>Eggberge</t>
  </si>
  <si>
    <t>Rietmülli</t>
  </si>
  <si>
    <t>mit den Thurgauern</t>
  </si>
  <si>
    <t>Birsfelden</t>
  </si>
  <si>
    <t>Geri Stuker</t>
  </si>
  <si>
    <t>Felix Bretschger</t>
  </si>
  <si>
    <t>Rehetobel</t>
  </si>
  <si>
    <t>Turbenthal</t>
  </si>
  <si>
    <t>B-LEITER</t>
  </si>
  <si>
    <t>A-LEITER</t>
  </si>
  <si>
    <r>
      <rPr>
        <b/>
        <sz val="16"/>
        <color theme="1"/>
        <rFont val="Calibri"/>
        <family val="2"/>
        <charset val="1"/>
      </rPr>
      <t xml:space="preserve">       </t>
    </r>
    <r>
      <rPr>
        <b/>
        <sz val="18"/>
        <color theme="1"/>
        <rFont val="Calibri"/>
        <family val="2"/>
        <charset val="1"/>
      </rPr>
      <t>Inhaltsverzeichnis</t>
    </r>
  </si>
  <si>
    <t>ehuggenberger@outlook.com</t>
  </si>
  <si>
    <t>2. Quartal 2025</t>
  </si>
  <si>
    <t>079 872 18 28</t>
  </si>
  <si>
    <t>CH-8703 Erlenbach</t>
  </si>
  <si>
    <t>Lerchenbergstrasse 41</t>
  </si>
  <si>
    <t>Wanderprogramm</t>
  </si>
  <si>
    <t>W</t>
  </si>
  <si>
    <t>Eric Huggenberger</t>
  </si>
  <si>
    <t>Markus Schwöbel</t>
  </si>
  <si>
    <t>marcus.schwoebel@bluewin.ch</t>
  </si>
  <si>
    <t>2025 Rikon VM A</t>
  </si>
  <si>
    <t>2025 Rikon VM B</t>
  </si>
  <si>
    <t>2025 Russikon NM A / B</t>
  </si>
  <si>
    <t>Wittenwiler</t>
  </si>
  <si>
    <t>Guyer</t>
  </si>
  <si>
    <t>Brönnimann</t>
  </si>
  <si>
    <t>P Huber</t>
  </si>
  <si>
    <t>andres stuker</t>
  </si>
  <si>
    <t>Schumacher</t>
  </si>
  <si>
    <t>Eichenberger</t>
  </si>
  <si>
    <t>Syz</t>
  </si>
  <si>
    <t>Brändli</t>
  </si>
  <si>
    <t>Sulser</t>
  </si>
  <si>
    <t>2025 Basel VM A</t>
  </si>
  <si>
    <t>2025 Basel VM B</t>
  </si>
  <si>
    <t>2025 Bettingen NM a/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</si>
</sst>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/mm&quot; h&quot;;@"/>
    <numFmt numFmtId="165" formatCode="dd/mm/yy;@"/>
  </numFmts>
  <fonts count="52">
    <font>
      <sz val="12"/>
      <color theme="1"/>
      <name val="ArialMT"/>
      <family val="2"/>
    </font>
    <font>
      <sz val="12"/>
      <color theme="1"/>
      <name val="Aptos Narrow"/>
      <family val="2"/>
      <scheme val="minor"/>
    </font>
    <font>
      <sz val="30"/>
      <color theme="1"/>
      <name val="Arial"/>
      <family val="2"/>
    </font>
    <font>
      <sz val="30"/>
      <name val="Arial"/>
      <family val="2"/>
    </font>
    <font>
      <sz val="28"/>
      <color theme="1"/>
      <name val="Arial"/>
      <family val="2"/>
    </font>
    <font>
      <sz val="22"/>
      <color theme="1"/>
      <name val="Arial"/>
      <family val="2"/>
    </font>
    <font>
      <b/>
      <sz val="30"/>
      <color theme="1"/>
      <name val="Arial"/>
      <family val="2"/>
    </font>
    <font>
      <sz val="30"/>
      <color theme="0" tint="-0.249977111117893"/>
      <name val="Arial"/>
      <family val="2"/>
    </font>
    <font>
      <sz val="30"/>
      <color theme="0" tint="-0.34998626667073579"/>
      <name val="Arial"/>
      <family val="2"/>
    </font>
    <font>
      <u/>
      <sz val="26"/>
      <color theme="10"/>
      <name val="Arial"/>
      <family val="2"/>
    </font>
    <font>
      <b/>
      <sz val="30"/>
      <color theme="0" tint="-0.34998626667073579"/>
      <name val="Arial"/>
      <family val="2"/>
    </font>
    <font>
      <sz val="30"/>
      <color theme="2" tint="-0.249977111117893"/>
      <name val="Arial"/>
      <family val="2"/>
    </font>
    <font>
      <i/>
      <sz val="30"/>
      <color rgb="FFFF0000"/>
      <name val="Arial"/>
      <family val="2"/>
    </font>
    <font>
      <i/>
      <sz val="30"/>
      <color theme="1"/>
      <name val="Arial"/>
      <family val="2"/>
    </font>
    <font>
      <b/>
      <sz val="36"/>
      <color theme="1"/>
      <name val="Arial"/>
      <family val="2"/>
    </font>
    <font>
      <b/>
      <sz val="36"/>
      <name val="Arial"/>
      <family val="2"/>
    </font>
    <font>
      <sz val="30"/>
      <color theme="1" tint="4.9989318521683403E-2"/>
      <name val="Arial"/>
      <family val="2"/>
    </font>
    <font>
      <u/>
      <sz val="30"/>
      <color theme="10"/>
      <name val="Arial"/>
      <family val="2"/>
    </font>
    <font>
      <sz val="30"/>
      <color theme="0" tint="-0.14999847407452621"/>
      <name val="Arial"/>
      <family val="2"/>
    </font>
    <font>
      <u/>
      <sz val="30"/>
      <color theme="0" tint="-0.34998626667073579"/>
      <name val="Arial"/>
      <family val="2"/>
    </font>
    <font>
      <sz val="30"/>
      <color theme="2"/>
      <name val="Arial"/>
      <family val="2"/>
    </font>
    <font>
      <sz val="30"/>
      <color theme="0" tint="-4.9989318521683403E-2"/>
      <name val="Arial"/>
      <family val="2"/>
    </font>
    <font>
      <i/>
      <sz val="32"/>
      <color theme="1"/>
      <name val="Arial"/>
      <family val="2"/>
    </font>
    <font>
      <sz val="36"/>
      <color theme="1"/>
      <name val="Arial"/>
      <family val="2"/>
    </font>
    <font>
      <sz val="30"/>
      <color theme="0"/>
      <name val="Arial"/>
      <family val="2"/>
    </font>
    <font>
      <b/>
      <sz val="30"/>
      <name val="Arial"/>
      <family val="2"/>
    </font>
    <font>
      <b/>
      <u/>
      <sz val="36"/>
      <color theme="1"/>
      <name val="Arial"/>
      <family val="2"/>
    </font>
    <font>
      <b/>
      <sz val="30"/>
      <color theme="0" tint="-0.499984740745262"/>
      <name val="Arial"/>
      <family val="2"/>
    </font>
    <font>
      <u/>
      <sz val="30"/>
      <color theme="1"/>
      <name val="Arial"/>
      <family val="2"/>
    </font>
    <font>
      <b/>
      <i/>
      <sz val="36"/>
      <color theme="1"/>
      <name val="Arial"/>
      <family val="2"/>
    </font>
    <font>
      <b/>
      <i/>
      <sz val="36"/>
      <color rgb="FFFF0000"/>
      <name val="Arial"/>
      <family val="2"/>
    </font>
    <font>
      <b/>
      <sz val="28"/>
      <color theme="1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36"/>
      <name val="Arial"/>
      <family val="2"/>
    </font>
    <font>
      <u/>
      <sz val="36"/>
      <color theme="10"/>
      <name val="Arial"/>
      <family val="2"/>
    </font>
    <font>
      <u/>
      <sz val="28"/>
      <color theme="1"/>
      <name val="Arial"/>
      <family val="2"/>
    </font>
    <font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color theme="1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theme="1"/>
      </left>
      <right/>
      <top style="medium">
        <color indexed="64"/>
      </top>
      <bottom style="slantDashDot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37" fillId="0" borderId="0"/>
    <xf numFmtId="0" fontId="45" fillId="0" borderId="0" applyBorder="0" applyProtection="0"/>
  </cellStyleXfs>
  <cellXfs count="588">
    <xf numFmtId="0" fontId="0" fillId="0" borderId="0" xfId="0"/>
    <xf numFmtId="0" fontId="2" fillId="0" borderId="0" xfId="1" applyFont="1"/>
    <xf numFmtId="0" fontId="2" fillId="0" borderId="0" xfId="1" applyFont="1" applyAlignment="1">
      <alignment shrinkToFit="1"/>
    </xf>
    <xf numFmtId="20" fontId="2" fillId="0" borderId="0" xfId="1" applyNumberFormat="1" applyFont="1" applyAlignment="1">
      <alignment shrinkToFit="1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left" vertical="top" shrinkToFit="1"/>
    </xf>
    <xf numFmtId="164" fontId="2" fillId="0" borderId="0" xfId="1" applyNumberFormat="1" applyFont="1" applyAlignment="1">
      <alignment horizontal="left" vertical="top" shrinkToFit="1"/>
    </xf>
    <xf numFmtId="164" fontId="2" fillId="0" borderId="0" xfId="1" applyNumberFormat="1" applyFont="1"/>
    <xf numFmtId="164" fontId="2" fillId="0" borderId="0" xfId="1" applyNumberFormat="1" applyFont="1" applyAlignment="1">
      <alignment horizontal="left" vertical="center"/>
    </xf>
    <xf numFmtId="1" fontId="2" fillId="0" borderId="0" xfId="1" applyNumberFormat="1" applyFont="1" applyAlignment="1">
      <alignment horizontal="left" vertical="top" wrapText="1" shrinkToFit="1"/>
    </xf>
    <xf numFmtId="164" fontId="2" fillId="0" borderId="0" xfId="1" applyNumberFormat="1" applyFont="1" applyAlignment="1">
      <alignment horizontal="left" shrinkToFit="1"/>
    </xf>
    <xf numFmtId="20" fontId="2" fillId="0" borderId="0" xfId="1" applyNumberFormat="1" applyFont="1" applyAlignment="1">
      <alignment horizontal="left" shrinkToFit="1"/>
    </xf>
    <xf numFmtId="164" fontId="2" fillId="0" borderId="0" xfId="1" applyNumberFormat="1" applyFont="1" applyAlignment="1">
      <alignment horizontal="left" vertical="top" wrapText="1" shrinkToFit="1"/>
    </xf>
    <xf numFmtId="0" fontId="2" fillId="0" borderId="0" xfId="1" applyFont="1" applyAlignment="1">
      <alignment horizontal="left" vertical="top" wrapText="1" shrinkToFit="1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 shrinkToFit="1"/>
    </xf>
    <xf numFmtId="1" fontId="2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vertical="top" shrinkToFit="1"/>
    </xf>
    <xf numFmtId="1" fontId="2" fillId="0" borderId="9" xfId="1" applyNumberFormat="1" applyFont="1" applyBorder="1" applyAlignment="1">
      <alignment horizontal="center" vertical="center" shrinkToFit="1"/>
    </xf>
    <xf numFmtId="164" fontId="2" fillId="0" borderId="0" xfId="1" applyNumberFormat="1" applyFont="1" applyAlignment="1">
      <alignment shrinkToFit="1"/>
    </xf>
    <xf numFmtId="0" fontId="2" fillId="0" borderId="0" xfId="1" applyFont="1" applyAlignment="1">
      <alignment horizontal="left" shrinkToFit="1"/>
    </xf>
    <xf numFmtId="20" fontId="2" fillId="0" borderId="0" xfId="1" applyNumberFormat="1" applyFont="1" applyAlignment="1">
      <alignment vertical="top" shrinkToFit="1"/>
    </xf>
    <xf numFmtId="20" fontId="4" fillId="0" borderId="0" xfId="1" applyNumberFormat="1" applyFont="1" applyAlignment="1">
      <alignment horizontal="left" vertical="top" shrinkToFit="1"/>
    </xf>
    <xf numFmtId="20" fontId="5" fillId="0" borderId="0" xfId="1" applyNumberFormat="1" applyFont="1" applyAlignment="1">
      <alignment vertical="top" shrinkToFit="1"/>
    </xf>
    <xf numFmtId="20" fontId="7" fillId="0" borderId="0" xfId="1" applyNumberFormat="1" applyFont="1" applyAlignment="1">
      <alignment horizontal="left" vertical="center" shrinkToFit="1"/>
    </xf>
    <xf numFmtId="20" fontId="8" fillId="2" borderId="0" xfId="1" applyNumberFormat="1" applyFont="1" applyFill="1" applyAlignment="1" applyProtection="1">
      <alignment horizontal="left" vertical="center" shrinkToFit="1"/>
      <protection locked="0" hidden="1"/>
    </xf>
    <xf numFmtId="0" fontId="8" fillId="2" borderId="0" xfId="1" applyFont="1" applyFill="1" applyAlignment="1" applyProtection="1">
      <alignment horizontal="left" vertical="top" shrinkToFit="1"/>
      <protection locked="0" hidden="1"/>
    </xf>
    <xf numFmtId="164" fontId="8" fillId="0" borderId="0" xfId="1" applyNumberFormat="1" applyFont="1" applyAlignment="1" applyProtection="1">
      <alignment horizontal="left" vertical="top" shrinkToFit="1"/>
      <protection locked="0" hidden="1"/>
    </xf>
    <xf numFmtId="20" fontId="8" fillId="0" borderId="0" xfId="2" applyNumberFormat="1" applyFont="1" applyFill="1" applyBorder="1" applyAlignment="1">
      <alignment horizontal="left" vertical="center" shrinkToFit="1"/>
    </xf>
    <xf numFmtId="20" fontId="8" fillId="0" borderId="0" xfId="1" applyNumberFormat="1" applyFont="1" applyAlignment="1" applyProtection="1">
      <alignment horizontal="center" vertical="center" shrinkToFit="1"/>
      <protection locked="0" hidden="1"/>
    </xf>
    <xf numFmtId="0" fontId="8" fillId="2" borderId="5" xfId="1" applyFont="1" applyFill="1" applyBorder="1" applyAlignment="1" applyProtection="1">
      <alignment horizontal="left" vertical="top"/>
      <protection locked="0" hidden="1"/>
    </xf>
    <xf numFmtId="20" fontId="8" fillId="2" borderId="0" xfId="1" applyNumberFormat="1" applyFont="1" applyFill="1" applyAlignment="1" applyProtection="1">
      <alignment horizontal="left" vertical="center"/>
      <protection locked="0" hidden="1"/>
    </xf>
    <xf numFmtId="0" fontId="7" fillId="2" borderId="0" xfId="1" applyFont="1" applyFill="1" applyAlignment="1">
      <alignment shrinkToFit="1"/>
    </xf>
    <xf numFmtId="0" fontId="8" fillId="2" borderId="0" xfId="1" applyFont="1" applyFill="1" applyAlignment="1" applyProtection="1">
      <alignment horizontal="left" vertical="top" wrapText="1" shrinkToFit="1"/>
      <protection locked="0" hidden="1"/>
    </xf>
    <xf numFmtId="20" fontId="3" fillId="0" borderId="0" xfId="1" applyNumberFormat="1" applyFont="1" applyAlignment="1" applyProtection="1">
      <alignment horizontal="left" vertical="center"/>
      <protection locked="0" hidden="1"/>
    </xf>
    <xf numFmtId="0" fontId="8" fillId="2" borderId="0" xfId="1" applyFont="1" applyFill="1" applyAlignment="1" applyProtection="1">
      <alignment horizontal="left" vertical="top" wrapText="1"/>
      <protection locked="0" hidden="1"/>
    </xf>
    <xf numFmtId="49" fontId="10" fillId="0" borderId="0" xfId="1" applyNumberFormat="1" applyFont="1" applyAlignment="1" applyProtection="1">
      <alignment horizontal="left" vertical="top" wrapText="1" shrinkToFit="1"/>
      <protection locked="0" hidden="1"/>
    </xf>
    <xf numFmtId="0" fontId="8" fillId="0" borderId="0" xfId="1" applyFont="1" applyAlignment="1">
      <alignment shrinkToFit="1"/>
    </xf>
    <xf numFmtId="164" fontId="8" fillId="0" borderId="0" xfId="1" applyNumberFormat="1" applyFont="1" applyAlignment="1">
      <alignment horizontal="left" vertical="top" shrinkToFit="1"/>
    </xf>
    <xf numFmtId="0" fontId="11" fillId="3" borderId="0" xfId="1" applyFont="1" applyFill="1"/>
    <xf numFmtId="20" fontId="7" fillId="0" borderId="0" xfId="1" applyNumberFormat="1" applyFont="1" applyAlignment="1" applyProtection="1">
      <alignment horizontal="left" vertical="center"/>
      <protection locked="0" hidden="1"/>
    </xf>
    <xf numFmtId="20" fontId="7" fillId="0" borderId="0" xfId="1" applyNumberFormat="1" applyFont="1" applyAlignment="1">
      <alignment shrinkToFit="1"/>
    </xf>
    <xf numFmtId="49" fontId="6" fillId="5" borderId="10" xfId="1" applyNumberFormat="1" applyFont="1" applyFill="1" applyBorder="1" applyAlignment="1" applyProtection="1">
      <alignment horizontal="left" vertical="top" shrinkToFit="1"/>
      <protection locked="0" hidden="1"/>
    </xf>
    <xf numFmtId="164" fontId="2" fillId="0" borderId="0" xfId="1" applyNumberFormat="1" applyFont="1" applyAlignment="1" applyProtection="1">
      <alignment horizontal="left" vertical="top" shrinkToFit="1"/>
      <protection locked="0" hidden="1"/>
    </xf>
    <xf numFmtId="0" fontId="14" fillId="0" borderId="11" xfId="1" applyFont="1" applyBorder="1" applyAlignment="1" applyProtection="1">
      <alignment horizontal="center" vertical="center" shrinkToFit="1"/>
      <protection locked="0" hidden="1"/>
    </xf>
    <xf numFmtId="0" fontId="14" fillId="3" borderId="11" xfId="1" applyFont="1" applyFill="1" applyBorder="1" applyAlignment="1" applyProtection="1">
      <alignment horizontal="center" vertical="center" shrinkToFit="1"/>
      <protection locked="0" hidden="1"/>
    </xf>
    <xf numFmtId="20" fontId="14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15" fillId="3" borderId="11" xfId="1" applyFont="1" applyFill="1" applyBorder="1" applyAlignment="1" applyProtection="1">
      <alignment horizontal="center" vertical="center" shrinkToFit="1"/>
      <protection locked="0" hidden="1"/>
    </xf>
    <xf numFmtId="0" fontId="14" fillId="0" borderId="12" xfId="1" applyFont="1" applyBorder="1" applyAlignment="1" applyProtection="1">
      <alignment horizontal="left" vertical="top" shrinkToFit="1"/>
      <protection locked="0" hidden="1"/>
    </xf>
    <xf numFmtId="164" fontId="2" fillId="0" borderId="0" xfId="1" applyNumberFormat="1" applyFont="1" applyAlignment="1" applyProtection="1">
      <alignment horizontal="left" shrinkToFit="1"/>
      <protection locked="0" hidden="1"/>
    </xf>
    <xf numFmtId="0" fontId="6" fillId="0" borderId="11" xfId="1" applyFont="1" applyBorder="1" applyAlignment="1" applyProtection="1">
      <alignment horizontal="center" vertical="center" shrinkToFit="1"/>
      <protection locked="0" hidden="1"/>
    </xf>
    <xf numFmtId="0" fontId="6" fillId="3" borderId="11" xfId="1" applyFont="1" applyFill="1" applyBorder="1" applyAlignment="1" applyProtection="1">
      <alignment horizontal="center" vertical="center" shrinkToFit="1"/>
      <protection locked="0" hidden="1"/>
    </xf>
    <xf numFmtId="20" fontId="6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12" xfId="1" applyFont="1" applyBorder="1" applyAlignment="1" applyProtection="1">
      <alignment horizontal="left" vertical="top" shrinkToFit="1"/>
      <protection locked="0" hidden="1"/>
    </xf>
    <xf numFmtId="164" fontId="2" fillId="0" borderId="4" xfId="1" applyNumberFormat="1" applyFont="1" applyBorder="1" applyAlignment="1" applyProtection="1">
      <alignment horizontal="left" vertical="top" shrinkToFit="1"/>
      <protection locked="0" hidden="1"/>
    </xf>
    <xf numFmtId="0" fontId="14" fillId="0" borderId="13" xfId="1" applyFont="1" applyBorder="1" applyAlignment="1" applyProtection="1">
      <alignment horizontal="center" vertical="center" shrinkToFit="1"/>
      <protection locked="0" hidden="1"/>
    </xf>
    <xf numFmtId="0" fontId="14" fillId="3" borderId="13" xfId="1" applyFont="1" applyFill="1" applyBorder="1" applyAlignment="1" applyProtection="1">
      <alignment horizontal="center" vertical="center" shrinkToFit="1"/>
      <protection locked="0" hidden="1"/>
    </xf>
    <xf numFmtId="20" fontId="14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15" fillId="3" borderId="13" xfId="1" applyFont="1" applyFill="1" applyBorder="1" applyAlignment="1" applyProtection="1">
      <alignment horizontal="center" vertical="center" shrinkToFit="1"/>
      <protection locked="0" hidden="1"/>
    </xf>
    <xf numFmtId="0" fontId="14" fillId="0" borderId="14" xfId="1" applyFont="1" applyBorder="1" applyAlignment="1" applyProtection="1">
      <alignment horizontal="left" vertical="top" shrinkToFit="1"/>
      <protection locked="0" hidden="1"/>
    </xf>
    <xf numFmtId="0" fontId="15" fillId="6" borderId="13" xfId="1" applyFont="1" applyFill="1" applyBorder="1" applyAlignment="1" applyProtection="1">
      <alignment horizontal="center" vertical="center" shrinkToFit="1"/>
      <protection locked="0" hidden="1"/>
    </xf>
    <xf numFmtId="20" fontId="14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14" fillId="6" borderId="13" xfId="1" applyFont="1" applyFill="1" applyBorder="1" applyAlignment="1" applyProtection="1">
      <alignment horizontal="center" vertical="center" shrinkToFit="1"/>
      <protection locked="0" hidden="1"/>
    </xf>
    <xf numFmtId="20" fontId="2" fillId="0" borderId="0" xfId="1" applyNumberFormat="1" applyFont="1" applyAlignment="1" applyProtection="1">
      <alignment horizontal="left" vertical="top" shrinkToFit="1"/>
      <protection locked="0" hidden="1"/>
    </xf>
    <xf numFmtId="0" fontId="3" fillId="0" borderId="0" xfId="1" applyFont="1" applyAlignment="1" applyProtection="1">
      <alignment horizontal="center" vertical="center" shrinkToFit="1"/>
      <protection locked="0" hidden="1"/>
    </xf>
    <xf numFmtId="20" fontId="3" fillId="0" borderId="0" xfId="1" applyNumberFormat="1" applyFont="1" applyAlignment="1" applyProtection="1">
      <alignment horizontal="center" vertical="center" shrinkToFit="1"/>
      <protection locked="0" hidden="1"/>
    </xf>
    <xf numFmtId="164" fontId="3" fillId="0" borderId="2" xfId="1" applyNumberFormat="1" applyFont="1" applyBorder="1" applyAlignment="1" applyProtection="1">
      <alignment horizontal="left" vertical="top" shrinkToFit="1"/>
      <protection locked="0" hidden="1"/>
    </xf>
    <xf numFmtId="0" fontId="3" fillId="0" borderId="0" xfId="1" applyFont="1" applyAlignment="1" applyProtection="1">
      <alignment horizontal="center" vertical="top" shrinkToFit="1"/>
      <protection locked="0" hidden="1"/>
    </xf>
    <xf numFmtId="164" fontId="3" fillId="0" borderId="5" xfId="1" applyNumberFormat="1" applyFont="1" applyBorder="1" applyAlignment="1" applyProtection="1">
      <alignment horizontal="left" vertical="top"/>
      <protection locked="0" hidden="1"/>
    </xf>
    <xf numFmtId="164" fontId="2" fillId="8" borderId="1" xfId="1" applyNumberFormat="1" applyFont="1" applyFill="1" applyBorder="1" applyAlignment="1" applyProtection="1">
      <alignment horizontal="left" vertical="top" shrinkToFit="1"/>
      <protection locked="0" hidden="1"/>
    </xf>
    <xf numFmtId="20" fontId="2" fillId="8" borderId="2" xfId="1" applyNumberFormat="1" applyFont="1" applyFill="1" applyBorder="1" applyAlignment="1" applyProtection="1">
      <alignment horizontal="left" vertical="top" shrinkToFit="1"/>
      <protection locked="0" hidden="1"/>
    </xf>
    <xf numFmtId="0" fontId="15" fillId="0" borderId="18" xfId="1" applyFont="1" applyBorder="1" applyAlignment="1" applyProtection="1">
      <alignment horizontal="center" vertical="top" shrinkToFit="1"/>
      <protection locked="0" hidden="1"/>
    </xf>
    <xf numFmtId="0" fontId="15" fillId="3" borderId="18" xfId="1" applyFont="1" applyFill="1" applyBorder="1" applyAlignment="1" applyProtection="1">
      <alignment horizontal="center" vertical="center" shrinkToFit="1"/>
      <protection locked="0" hidden="1"/>
    </xf>
    <xf numFmtId="20" fontId="15" fillId="0" borderId="18" xfId="1" applyNumberFormat="1" applyFont="1" applyBorder="1" applyAlignment="1" applyProtection="1">
      <alignment horizontal="center" vertical="center" shrinkToFit="1"/>
      <protection locked="0" hidden="1"/>
    </xf>
    <xf numFmtId="0" fontId="15" fillId="0" borderId="19" xfId="1" applyFont="1" applyBorder="1" applyAlignment="1" applyProtection="1">
      <alignment horizontal="left" vertical="top" shrinkToFit="1"/>
      <protection locked="0" hidden="1"/>
    </xf>
    <xf numFmtId="164" fontId="2" fillId="8" borderId="2" xfId="1" applyNumberFormat="1" applyFont="1" applyFill="1" applyBorder="1" applyAlignment="1" applyProtection="1">
      <alignment horizontal="left" vertical="top" shrinkToFit="1"/>
      <protection locked="0" hidden="1"/>
    </xf>
    <xf numFmtId="0" fontId="15" fillId="0" borderId="18" xfId="1" applyFont="1" applyBorder="1" applyAlignment="1" applyProtection="1">
      <alignment horizontal="center" vertical="center" shrinkToFit="1"/>
      <protection locked="0" hidden="1"/>
    </xf>
    <xf numFmtId="164" fontId="15" fillId="0" borderId="19" xfId="1" applyNumberFormat="1" applyFont="1" applyBorder="1" applyAlignment="1" applyProtection="1">
      <alignment horizontal="left" vertical="top" shrinkToFit="1"/>
      <protection locked="0" hidden="1"/>
    </xf>
    <xf numFmtId="164" fontId="4" fillId="8" borderId="4" xfId="1" applyNumberFormat="1" applyFont="1" applyFill="1" applyBorder="1" applyAlignment="1" applyProtection="1">
      <alignment horizontal="left" vertical="top" shrinkToFit="1"/>
      <protection locked="0" hidden="1"/>
    </xf>
    <xf numFmtId="9" fontId="4" fillId="8" borderId="0" xfId="1" applyNumberFormat="1" applyFont="1" applyFill="1" applyAlignment="1" applyProtection="1">
      <alignment horizontal="left" vertical="top" shrinkToFit="1"/>
      <protection locked="0" hidden="1"/>
    </xf>
    <xf numFmtId="164" fontId="4" fillId="8" borderId="0" xfId="1" applyNumberFormat="1" applyFont="1" applyFill="1" applyAlignment="1" applyProtection="1">
      <alignment horizontal="left" vertical="top" shrinkToFit="1"/>
      <protection locked="0" hidden="1"/>
    </xf>
    <xf numFmtId="164" fontId="2" fillId="8" borderId="4" xfId="1" applyNumberFormat="1" applyFont="1" applyFill="1" applyBorder="1" applyAlignment="1" applyProtection="1">
      <alignment horizontal="left" vertical="top" shrinkToFit="1"/>
      <protection locked="0" hidden="1"/>
    </xf>
    <xf numFmtId="20" fontId="2" fillId="8" borderId="0" xfId="1" applyNumberFormat="1" applyFont="1" applyFill="1" applyAlignment="1" applyProtection="1">
      <alignment horizontal="left" vertical="top" shrinkToFit="1"/>
      <protection locked="0" hidden="1"/>
    </xf>
    <xf numFmtId="164" fontId="2" fillId="8" borderId="0" xfId="1" applyNumberFormat="1" applyFont="1" applyFill="1" applyAlignment="1" applyProtection="1">
      <alignment horizontal="left" vertical="top" shrinkToFit="1"/>
      <protection locked="0" hidden="1"/>
    </xf>
    <xf numFmtId="0" fontId="2" fillId="8" borderId="0" xfId="1" applyFont="1" applyFill="1" applyAlignment="1" applyProtection="1">
      <alignment horizontal="left" vertical="top" shrinkToFit="1"/>
      <protection locked="0" hidden="1"/>
    </xf>
    <xf numFmtId="20" fontId="14" fillId="0" borderId="13" xfId="1" applyNumberFormat="1" applyFont="1" applyBorder="1" applyAlignment="1">
      <alignment horizontal="center" vertical="center" shrinkToFit="1"/>
    </xf>
    <xf numFmtId="0" fontId="15" fillId="3" borderId="13" xfId="1" applyFont="1" applyFill="1" applyBorder="1" applyAlignment="1">
      <alignment horizontal="center" vertical="center" shrinkToFit="1"/>
    </xf>
    <xf numFmtId="0" fontId="14" fillId="3" borderId="13" xfId="1" quotePrefix="1" applyFont="1" applyFill="1" applyBorder="1" applyAlignment="1" applyProtection="1">
      <alignment horizontal="center" vertical="center" shrinkToFit="1"/>
      <protection locked="0" hidden="1"/>
    </xf>
    <xf numFmtId="0" fontId="2" fillId="3" borderId="0" xfId="1" applyFont="1" applyFill="1" applyAlignment="1">
      <alignment horizontal="center" vertical="center" shrinkToFit="1"/>
    </xf>
    <xf numFmtId="164" fontId="2" fillId="8" borderId="6" xfId="1" applyNumberFormat="1" applyFont="1" applyFill="1" applyBorder="1" applyAlignment="1" applyProtection="1">
      <alignment horizontal="left" vertical="top" shrinkToFit="1"/>
      <protection locked="0" hidden="1"/>
    </xf>
    <xf numFmtId="0" fontId="2" fillId="8" borderId="7" xfId="1" applyFont="1" applyFill="1" applyBorder="1" applyAlignment="1" applyProtection="1">
      <alignment horizontal="left" vertical="top" shrinkToFit="1"/>
      <protection locked="0" hidden="1"/>
    </xf>
    <xf numFmtId="164" fontId="14" fillId="0" borderId="13" xfId="1" applyNumberFormat="1" applyFont="1" applyBorder="1" applyAlignment="1" applyProtection="1">
      <alignment horizontal="center" vertical="center" shrinkToFit="1"/>
      <protection locked="0" hidden="1"/>
    </xf>
    <xf numFmtId="20" fontId="15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14" fillId="0" borderId="14" xfId="1" applyFont="1" applyBorder="1" applyAlignment="1">
      <alignment horizontal="left" vertical="top" shrinkToFit="1"/>
    </xf>
    <xf numFmtId="164" fontId="15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14" fillId="6" borderId="13" xfId="1" applyFont="1" applyFill="1" applyBorder="1" applyAlignment="1">
      <alignment horizontal="center" vertical="center" shrinkToFit="1"/>
    </xf>
    <xf numFmtId="0" fontId="14" fillId="0" borderId="14" xfId="1" applyFont="1" applyBorder="1" applyAlignment="1">
      <alignment horizontal="left" vertical="top"/>
    </xf>
    <xf numFmtId="164" fontId="2" fillId="8" borderId="6" xfId="1" applyNumberFormat="1" applyFont="1" applyFill="1" applyBorder="1" applyAlignment="1">
      <alignment horizontal="left" vertical="top" shrinkToFit="1"/>
    </xf>
    <xf numFmtId="164" fontId="2" fillId="8" borderId="7" xfId="1" applyNumberFormat="1" applyFont="1" applyFill="1" applyBorder="1" applyAlignment="1">
      <alignment horizontal="left" vertical="top" shrinkToFit="1"/>
    </xf>
    <xf numFmtId="20" fontId="2" fillId="8" borderId="7" xfId="1" applyNumberFormat="1" applyFont="1" applyFill="1" applyBorder="1" applyAlignment="1">
      <alignment shrinkToFit="1"/>
    </xf>
    <xf numFmtId="0" fontId="3" fillId="8" borderId="7" xfId="1" applyFont="1" applyFill="1" applyBorder="1" applyAlignment="1">
      <alignment shrinkToFit="1"/>
    </xf>
    <xf numFmtId="0" fontId="2" fillId="8" borderId="7" xfId="1" applyFont="1" applyFill="1" applyBorder="1" applyAlignment="1">
      <alignment shrinkToFit="1"/>
    </xf>
    <xf numFmtId="0" fontId="2" fillId="8" borderId="8" xfId="1" applyFont="1" applyFill="1" applyBorder="1" applyAlignment="1">
      <alignment vertical="top" shrinkToFit="1"/>
    </xf>
    <xf numFmtId="0" fontId="3" fillId="8" borderId="7" xfId="2" applyFont="1" applyFill="1" applyBorder="1" applyAlignment="1">
      <alignment horizontal="left" shrinkToFit="1"/>
    </xf>
    <xf numFmtId="0" fontId="3" fillId="8" borderId="7" xfId="2" applyNumberFormat="1" applyFont="1" applyFill="1" applyBorder="1" applyAlignment="1">
      <alignment horizontal="left" shrinkToFit="1"/>
    </xf>
    <xf numFmtId="0" fontId="16" fillId="8" borderId="8" xfId="1" applyFont="1" applyFill="1" applyBorder="1" applyAlignment="1">
      <alignment horizontal="left" vertical="top"/>
    </xf>
    <xf numFmtId="49" fontId="6" fillId="0" borderId="4" xfId="1" applyNumberFormat="1" applyFont="1" applyBorder="1" applyAlignment="1" applyProtection="1">
      <alignment horizontal="left" vertical="top" wrapText="1" shrinkToFit="1"/>
      <protection locked="0" hidden="1"/>
    </xf>
    <xf numFmtId="20" fontId="2" fillId="0" borderId="0" xfId="1" applyNumberFormat="1" applyFont="1" applyAlignment="1" applyProtection="1">
      <alignment horizontal="center" vertical="center" shrinkToFit="1"/>
      <protection locked="0" hidden="1"/>
    </xf>
    <xf numFmtId="0" fontId="3" fillId="0" borderId="0" xfId="1" applyFont="1" applyAlignment="1" applyProtection="1">
      <alignment horizontal="left" vertical="top" shrinkToFit="1"/>
      <protection locked="0" hidden="1"/>
    </xf>
    <xf numFmtId="164" fontId="2" fillId="0" borderId="22" xfId="1" applyNumberFormat="1" applyFont="1" applyBorder="1" applyAlignment="1" applyProtection="1">
      <alignment horizontal="left" vertical="top" shrinkToFit="1"/>
      <protection locked="0" hidden="1"/>
    </xf>
    <xf numFmtId="0" fontId="17" fillId="0" borderId="0" xfId="2" applyFont="1" applyFill="1" applyBorder="1" applyAlignment="1">
      <alignment horizontal="left" shrinkToFit="1"/>
    </xf>
    <xf numFmtId="20" fontId="3" fillId="0" borderId="0" xfId="1" applyNumberFormat="1" applyFont="1" applyAlignment="1" applyProtection="1">
      <alignment horizontal="left" vertical="top" shrinkToFit="1"/>
      <protection locked="0" hidden="1"/>
    </xf>
    <xf numFmtId="49" fontId="10" fillId="0" borderId="4" xfId="1" applyNumberFormat="1" applyFont="1" applyBorder="1" applyAlignment="1" applyProtection="1">
      <alignment horizontal="left" vertical="top" wrapText="1" shrinkToFit="1"/>
      <protection locked="0" hidden="1"/>
    </xf>
    <xf numFmtId="20" fontId="18" fillId="2" borderId="0" xfId="1" applyNumberFormat="1" applyFont="1" applyFill="1" applyAlignment="1" applyProtection="1">
      <alignment horizontal="center" vertical="center" shrinkToFit="1"/>
      <protection locked="0" hidden="1"/>
    </xf>
    <xf numFmtId="164" fontId="8" fillId="0" borderId="23" xfId="1" applyNumberFormat="1" applyFont="1" applyBorder="1" applyAlignment="1" applyProtection="1">
      <alignment horizontal="left" vertical="top" shrinkToFit="1"/>
      <protection locked="0" hidden="1"/>
    </xf>
    <xf numFmtId="0" fontId="19" fillId="0" borderId="0" xfId="2" applyFont="1" applyFill="1" applyBorder="1" applyAlignment="1">
      <alignment horizontal="left" shrinkToFit="1"/>
    </xf>
    <xf numFmtId="20" fontId="8" fillId="2" borderId="0" xfId="1" applyNumberFormat="1" applyFont="1" applyFill="1" applyAlignment="1" applyProtection="1">
      <alignment horizontal="center" vertical="center" shrinkToFit="1"/>
      <protection locked="0" hidden="1"/>
    </xf>
    <xf numFmtId="164" fontId="20" fillId="10" borderId="21" xfId="1" applyNumberFormat="1" applyFont="1" applyFill="1" applyBorder="1" applyAlignment="1">
      <alignment horizontal="left" vertical="top" shrinkToFit="1"/>
    </xf>
    <xf numFmtId="164" fontId="21" fillId="10" borderId="21" xfId="1" applyNumberFormat="1" applyFont="1" applyFill="1" applyBorder="1" applyAlignment="1">
      <alignment horizontal="left" vertical="top"/>
    </xf>
    <xf numFmtId="0" fontId="2" fillId="0" borderId="20" xfId="1" applyFont="1" applyBorder="1" applyAlignment="1" applyProtection="1">
      <alignment horizontal="left" vertical="top" shrinkToFit="1"/>
      <protection locked="0" hidden="1"/>
    </xf>
    <xf numFmtId="0" fontId="2" fillId="0" borderId="7" xfId="1" applyFont="1" applyBorder="1" applyAlignment="1" applyProtection="1">
      <alignment horizontal="left" vertical="top" shrinkToFit="1"/>
      <protection locked="0" hidden="1"/>
    </xf>
    <xf numFmtId="20" fontId="2" fillId="0" borderId="7" xfId="1" applyNumberFormat="1" applyFont="1" applyBorder="1" applyAlignment="1" applyProtection="1">
      <alignment horizontal="left" vertical="top" shrinkToFit="1"/>
      <protection locked="0" hidden="1"/>
    </xf>
    <xf numFmtId="0" fontId="3" fillId="0" borderId="7" xfId="1" applyFont="1" applyBorder="1" applyAlignment="1" applyProtection="1">
      <alignment horizontal="left" vertical="top" shrinkToFit="1"/>
      <protection locked="0" hidden="1"/>
    </xf>
    <xf numFmtId="164" fontId="2" fillId="0" borderId="7" xfId="1" applyNumberFormat="1" applyFont="1" applyBorder="1" applyAlignment="1" applyProtection="1">
      <alignment horizontal="left" vertical="top" shrinkToFit="1"/>
      <protection locked="0" hidden="1"/>
    </xf>
    <xf numFmtId="164" fontId="2" fillId="0" borderId="7" xfId="1" applyNumberFormat="1" applyFont="1" applyBorder="1" applyAlignment="1" applyProtection="1">
      <alignment horizontal="center" vertical="center" shrinkToFit="1"/>
      <protection locked="0" hidden="1"/>
    </xf>
    <xf numFmtId="164" fontId="2" fillId="0" borderId="21" xfId="1" applyNumberFormat="1" applyFont="1" applyBorder="1" applyAlignment="1" applyProtection="1">
      <alignment vertical="top"/>
      <protection locked="0" hidden="1"/>
    </xf>
    <xf numFmtId="20" fontId="23" fillId="7" borderId="25" xfId="1" applyNumberFormat="1" applyFont="1" applyFill="1" applyBorder="1" applyAlignment="1" applyProtection="1">
      <alignment horizontal="center" vertical="center" shrinkToFit="1"/>
      <protection locked="0" hidden="1"/>
    </xf>
    <xf numFmtId="164" fontId="24" fillId="12" borderId="3" xfId="1" applyNumberFormat="1" applyFont="1" applyFill="1" applyBorder="1" applyAlignment="1" applyProtection="1">
      <alignment vertical="top"/>
      <protection locked="0" hidden="1"/>
    </xf>
    <xf numFmtId="20" fontId="23" fillId="7" borderId="10" xfId="1" applyNumberFormat="1" applyFont="1" applyFill="1" applyBorder="1" applyAlignment="1" applyProtection="1">
      <alignment horizontal="center" vertical="center" shrinkToFit="1"/>
      <protection locked="0" hidden="1"/>
    </xf>
    <xf numFmtId="164" fontId="24" fillId="12" borderId="8" xfId="1" applyNumberFormat="1" applyFont="1" applyFill="1" applyBorder="1" applyAlignment="1" applyProtection="1">
      <alignment vertical="top"/>
      <protection locked="0" hidden="1"/>
    </xf>
    <xf numFmtId="20" fontId="8" fillId="0" borderId="4" xfId="1" applyNumberFormat="1" applyFont="1" applyBorder="1" applyAlignment="1" applyProtection="1">
      <alignment horizontal="left" vertical="center" shrinkToFit="1"/>
      <protection locked="0" hidden="1"/>
    </xf>
    <xf numFmtId="20" fontId="8" fillId="0" borderId="0" xfId="1" applyNumberFormat="1" applyFont="1" applyAlignment="1" applyProtection="1">
      <alignment horizontal="left" vertical="center" shrinkToFit="1"/>
      <protection locked="0" hidden="1"/>
    </xf>
    <xf numFmtId="0" fontId="3" fillId="0" borderId="0" xfId="1" applyFont="1" applyAlignment="1" applyProtection="1">
      <alignment horizontal="left" vertical="center" shrinkToFit="1"/>
      <protection locked="0" hidden="1"/>
    </xf>
    <xf numFmtId="164" fontId="8" fillId="0" borderId="0" xfId="1" applyNumberFormat="1" applyFont="1" applyAlignment="1" applyProtection="1">
      <alignment horizontal="left" vertical="top" wrapText="1" shrinkToFit="1"/>
      <protection locked="0" hidden="1"/>
    </xf>
    <xf numFmtId="164" fontId="8" fillId="0" borderId="0" xfId="1" applyNumberFormat="1" applyFont="1" applyAlignment="1" applyProtection="1">
      <alignment horizontal="left" vertical="center" shrinkToFit="1"/>
      <protection locked="0" hidden="1"/>
    </xf>
    <xf numFmtId="0" fontId="8" fillId="0" borderId="0" xfId="1" applyFont="1" applyAlignment="1" applyProtection="1">
      <alignment horizontal="left" vertical="center" shrinkToFit="1"/>
      <protection locked="0" hidden="1"/>
    </xf>
    <xf numFmtId="164" fontId="8" fillId="0" borderId="5" xfId="1" applyNumberFormat="1" applyFont="1" applyBorder="1" applyAlignment="1" applyProtection="1">
      <alignment horizontal="left" vertical="top" wrapText="1"/>
      <protection locked="0" hidden="1"/>
    </xf>
    <xf numFmtId="20" fontId="7" fillId="0" borderId="4" xfId="1" applyNumberFormat="1" applyFont="1" applyBorder="1" applyAlignment="1" applyProtection="1">
      <alignment horizontal="left" vertical="center"/>
      <protection locked="0" hidden="1"/>
    </xf>
    <xf numFmtId="20" fontId="8" fillId="13" borderId="0" xfId="1" applyNumberFormat="1" applyFont="1" applyFill="1" applyAlignment="1" applyProtection="1">
      <alignment horizontal="left" vertical="center"/>
      <protection locked="0" hidden="1"/>
    </xf>
    <xf numFmtId="20" fontId="8" fillId="0" borderId="0" xfId="1" applyNumberFormat="1" applyFont="1" applyAlignment="1" applyProtection="1">
      <alignment horizontal="left" vertical="center"/>
      <protection locked="0" hidden="1"/>
    </xf>
    <xf numFmtId="0" fontId="8" fillId="2" borderId="5" xfId="1" applyFont="1" applyFill="1" applyBorder="1" applyAlignment="1" applyProtection="1">
      <alignment horizontal="left" vertical="top" wrapText="1"/>
      <protection locked="0" hidden="1"/>
    </xf>
    <xf numFmtId="20" fontId="8" fillId="0" borderId="0" xfId="1" applyNumberFormat="1" applyFont="1" applyAlignment="1">
      <alignment horizontal="left" vertical="top" shrinkToFit="1"/>
    </xf>
    <xf numFmtId="0" fontId="3" fillId="0" borderId="0" xfId="1" applyFont="1" applyAlignment="1">
      <alignment horizontal="center" vertical="top" shrinkToFit="1"/>
    </xf>
    <xf numFmtId="164" fontId="8" fillId="0" borderId="0" xfId="1" applyNumberFormat="1" applyFont="1" applyAlignment="1">
      <alignment horizontal="center" vertical="top" shrinkToFit="1"/>
    </xf>
    <xf numFmtId="0" fontId="19" fillId="0" borderId="0" xfId="2" applyNumberFormat="1" applyFont="1" applyFill="1" applyBorder="1" applyAlignment="1">
      <alignment horizontal="left" shrinkToFit="1"/>
    </xf>
    <xf numFmtId="164" fontId="8" fillId="0" borderId="5" xfId="1" applyNumberFormat="1" applyFont="1" applyBorder="1" applyAlignment="1">
      <alignment horizontal="left" vertical="top"/>
    </xf>
    <xf numFmtId="164" fontId="20" fillId="12" borderId="21" xfId="1" applyNumberFormat="1" applyFont="1" applyFill="1" applyBorder="1" applyAlignment="1">
      <alignment horizontal="left" vertical="center" shrinkToFit="1"/>
    </xf>
    <xf numFmtId="164" fontId="21" fillId="12" borderId="21" xfId="1" applyNumberFormat="1" applyFont="1" applyFill="1" applyBorder="1" applyAlignment="1">
      <alignment horizontal="left" vertical="center"/>
    </xf>
    <xf numFmtId="164" fontId="15" fillId="3" borderId="18" xfId="1" applyNumberFormat="1" applyFont="1" applyFill="1" applyBorder="1" applyAlignment="1" applyProtection="1">
      <alignment horizontal="center" vertical="center" shrinkToFit="1"/>
      <protection locked="0" hidden="1"/>
    </xf>
    <xf numFmtId="0" fontId="15" fillId="3" borderId="18" xfId="1" applyFont="1" applyFill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25" fillId="0" borderId="11" xfId="1" applyFont="1" applyBorder="1" applyAlignment="1" applyProtection="1">
      <alignment vertical="center" shrinkToFit="1"/>
      <protection locked="0" hidden="1"/>
    </xf>
    <xf numFmtId="0" fontId="25" fillId="3" borderId="11" xfId="1" applyFont="1" applyFill="1" applyBorder="1" applyAlignment="1" applyProtection="1">
      <alignment vertical="center" shrinkToFit="1"/>
      <protection locked="0" hidden="1"/>
    </xf>
    <xf numFmtId="20" fontId="25" fillId="0" borderId="11" xfId="1" applyNumberFormat="1" applyFont="1" applyBorder="1" applyAlignment="1" applyProtection="1">
      <alignment vertical="center" shrinkToFit="1"/>
      <protection locked="0" hidden="1"/>
    </xf>
    <xf numFmtId="0" fontId="6" fillId="0" borderId="11" xfId="1" applyFont="1" applyBorder="1" applyAlignment="1">
      <alignment vertical="center" shrinkToFit="1"/>
    </xf>
    <xf numFmtId="0" fontId="25" fillId="0" borderId="12" xfId="1" applyFont="1" applyBorder="1" applyAlignment="1" applyProtection="1">
      <alignment horizontal="left" vertical="top" shrinkToFit="1"/>
      <protection locked="0" hidden="1"/>
    </xf>
    <xf numFmtId="0" fontId="26" fillId="0" borderId="14" xfId="1" applyFont="1" applyBorder="1" applyAlignment="1" applyProtection="1">
      <alignment horizontal="left" vertical="top" shrinkToFit="1"/>
      <protection locked="0" hidden="1"/>
    </xf>
    <xf numFmtId="0" fontId="15" fillId="0" borderId="14" xfId="1" applyFont="1" applyBorder="1" applyAlignment="1" applyProtection="1">
      <alignment horizontal="left" vertical="top" shrinkToFit="1"/>
      <protection locked="0" hidden="1"/>
    </xf>
    <xf numFmtId="0" fontId="14" fillId="3" borderId="13" xfId="1" applyFont="1" applyFill="1" applyBorder="1" applyAlignment="1">
      <alignment horizontal="center" vertical="center" shrinkToFit="1"/>
    </xf>
    <xf numFmtId="0" fontId="2" fillId="8" borderId="26" xfId="1" applyFont="1" applyFill="1" applyBorder="1" applyAlignment="1" applyProtection="1">
      <alignment horizontal="left" vertical="top" shrinkToFit="1"/>
      <protection locked="0" hidden="1"/>
    </xf>
    <xf numFmtId="164" fontId="2" fillId="8" borderId="26" xfId="1" applyNumberFormat="1" applyFont="1" applyFill="1" applyBorder="1" applyAlignment="1" applyProtection="1">
      <alignment horizontal="left" vertical="top" shrinkToFit="1"/>
      <protection locked="0" hidden="1"/>
    </xf>
    <xf numFmtId="0" fontId="14" fillId="6" borderId="13" xfId="1" applyFont="1" applyFill="1" applyBorder="1" applyAlignment="1" applyProtection="1">
      <alignment vertical="center" shrinkToFit="1"/>
      <protection locked="0" hidden="1"/>
    </xf>
    <xf numFmtId="20" fontId="14" fillId="6" borderId="13" xfId="1" applyNumberFormat="1" applyFont="1" applyFill="1" applyBorder="1" applyAlignment="1" applyProtection="1">
      <alignment vertical="center" shrinkToFit="1"/>
      <protection locked="0" hidden="1"/>
    </xf>
    <xf numFmtId="164" fontId="2" fillId="8" borderId="7" xfId="1" applyNumberFormat="1" applyFont="1" applyFill="1" applyBorder="1" applyAlignment="1" applyProtection="1">
      <alignment horizontal="left" vertical="top" shrinkToFit="1"/>
      <protection locked="0" hidden="1"/>
    </xf>
    <xf numFmtId="20" fontId="2" fillId="8" borderId="7" xfId="1" applyNumberFormat="1" applyFont="1" applyFill="1" applyBorder="1" applyAlignment="1" applyProtection="1">
      <alignment horizontal="left" vertical="top" shrinkToFit="1"/>
      <protection locked="0" hidden="1"/>
    </xf>
    <xf numFmtId="0" fontId="3" fillId="8" borderId="7" xfId="1" applyFont="1" applyFill="1" applyBorder="1" applyAlignment="1" applyProtection="1">
      <alignment horizontal="left" vertical="top" shrinkToFit="1"/>
      <protection locked="0" hidden="1"/>
    </xf>
    <xf numFmtId="164" fontId="2" fillId="8" borderId="7" xfId="1" applyNumberFormat="1" applyFont="1" applyFill="1" applyBorder="1" applyAlignment="1" applyProtection="1">
      <alignment horizontal="left" shrinkToFit="1"/>
      <protection locked="0" hidden="1"/>
    </xf>
    <xf numFmtId="0" fontId="2" fillId="8" borderId="7" xfId="1" applyFont="1" applyFill="1" applyBorder="1" applyAlignment="1" applyProtection="1">
      <alignment horizontal="left" shrinkToFit="1"/>
      <protection locked="0" hidden="1"/>
    </xf>
    <xf numFmtId="0" fontId="2" fillId="8" borderId="8" xfId="1" applyFont="1" applyFill="1" applyBorder="1" applyAlignment="1">
      <alignment vertical="top"/>
    </xf>
    <xf numFmtId="0" fontId="27" fillId="0" borderId="4" xfId="1" applyFont="1" applyBorder="1" applyAlignment="1" applyProtection="1">
      <alignment horizontal="left" vertical="top" shrinkToFit="1"/>
      <protection locked="0" hidden="1"/>
    </xf>
    <xf numFmtId="0" fontId="27" fillId="0" borderId="0" xfId="1" applyFont="1" applyAlignment="1" applyProtection="1">
      <alignment horizontal="left" vertical="top" shrinkToFit="1"/>
      <protection locked="0" hidden="1"/>
    </xf>
    <xf numFmtId="164" fontId="17" fillId="0" borderId="0" xfId="2" applyNumberFormat="1" applyFont="1" applyFill="1" applyBorder="1" applyAlignment="1" applyProtection="1">
      <alignment horizontal="left" vertical="top" shrinkToFit="1"/>
      <protection locked="0" hidden="1"/>
    </xf>
    <xf numFmtId="0" fontId="3" fillId="0" borderId="0" xfId="1" applyFont="1" applyAlignment="1">
      <alignment horizontal="left" shrinkToFit="1"/>
    </xf>
    <xf numFmtId="0" fontId="2" fillId="0" borderId="2" xfId="1" applyFont="1" applyBorder="1" applyAlignment="1">
      <alignment horizontal="left" shrinkToFit="1"/>
    </xf>
    <xf numFmtId="164" fontId="6" fillId="0" borderId="0" xfId="1" applyNumberFormat="1" applyFont="1" applyAlignment="1" applyProtection="1">
      <alignment horizontal="left" vertical="top" wrapText="1" shrinkToFit="1"/>
      <protection locked="0" hidden="1"/>
    </xf>
    <xf numFmtId="0" fontId="6" fillId="0" borderId="0" xfId="1" applyFont="1" applyAlignment="1" applyProtection="1">
      <alignment horizontal="left" vertical="top" wrapText="1" shrinkToFit="1"/>
      <protection locked="0" hidden="1"/>
    </xf>
    <xf numFmtId="49" fontId="27" fillId="0" borderId="3" xfId="1" applyNumberFormat="1" applyFont="1" applyBorder="1" applyAlignment="1" applyProtection="1">
      <alignment horizontal="left" vertical="top"/>
      <protection locked="0" hidden="1"/>
    </xf>
    <xf numFmtId="0" fontId="2" fillId="0" borderId="4" xfId="1" applyFont="1" applyBorder="1" applyAlignment="1">
      <alignment shrinkToFit="1"/>
    </xf>
    <xf numFmtId="0" fontId="2" fillId="0" borderId="5" xfId="1" applyFont="1" applyBorder="1"/>
    <xf numFmtId="0" fontId="6" fillId="0" borderId="30" xfId="1" applyFont="1" applyBorder="1" applyAlignment="1">
      <alignment horizontal="left" vertical="center" shrinkToFit="1"/>
    </xf>
    <xf numFmtId="0" fontId="2" fillId="0" borderId="5" xfId="1" applyFont="1" applyBorder="1" applyProtection="1">
      <protection locked="0"/>
    </xf>
    <xf numFmtId="0" fontId="2" fillId="0" borderId="6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20" fontId="2" fillId="0" borderId="7" xfId="1" applyNumberFormat="1" applyFont="1" applyBorder="1" applyAlignment="1">
      <alignment shrinkToFit="1"/>
    </xf>
    <xf numFmtId="0" fontId="3" fillId="0" borderId="7" xfId="1" applyFont="1" applyBorder="1" applyAlignment="1">
      <alignment shrinkToFit="1"/>
    </xf>
    <xf numFmtId="0" fontId="2" fillId="0" borderId="8" xfId="1" applyFont="1" applyBorder="1"/>
    <xf numFmtId="0" fontId="2" fillId="0" borderId="11" xfId="1" applyFont="1" applyBorder="1" applyAlignment="1" applyProtection="1">
      <alignment horizontal="center" vertical="center" shrinkToFit="1"/>
      <protection locked="0" hidden="1"/>
    </xf>
    <xf numFmtId="0" fontId="2" fillId="3" borderId="11" xfId="1" applyFont="1" applyFill="1" applyBorder="1" applyAlignment="1" applyProtection="1">
      <alignment horizontal="center" vertical="center" shrinkToFit="1"/>
      <protection locked="0" hidden="1"/>
    </xf>
    <xf numFmtId="20" fontId="2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11" xfId="1" applyFont="1" applyFill="1" applyBorder="1" applyAlignment="1" applyProtection="1">
      <alignment horizontal="center" vertical="center" shrinkToFit="1"/>
      <protection locked="0" hidden="1"/>
    </xf>
    <xf numFmtId="0" fontId="2" fillId="0" borderId="12" xfId="1" applyFont="1" applyBorder="1" applyAlignment="1" applyProtection="1">
      <alignment horizontal="left" vertical="top" shrinkToFit="1"/>
      <protection locked="0" hidden="1"/>
    </xf>
    <xf numFmtId="0" fontId="2" fillId="0" borderId="13" xfId="1" applyFont="1" applyBorder="1" applyAlignment="1" applyProtection="1">
      <alignment horizontal="center" vertical="center" shrinkToFit="1"/>
      <protection locked="0" hidden="1"/>
    </xf>
    <xf numFmtId="0" fontId="2" fillId="3" borderId="13" xfId="1" applyFont="1" applyFill="1" applyBorder="1" applyAlignment="1" applyProtection="1">
      <alignment horizontal="center" vertical="center" shrinkToFit="1"/>
      <protection locked="0" hidden="1"/>
    </xf>
    <xf numFmtId="20" fontId="2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13" xfId="1" applyFont="1" applyFill="1" applyBorder="1" applyAlignment="1" applyProtection="1">
      <alignment horizontal="center" vertical="center" shrinkToFit="1"/>
      <protection locked="0" hidden="1"/>
    </xf>
    <xf numFmtId="0" fontId="2" fillId="0" borderId="14" xfId="1" applyFont="1" applyBorder="1" applyAlignment="1" applyProtection="1">
      <alignment horizontal="left" vertical="top" shrinkToFit="1"/>
      <protection locked="0" hidden="1"/>
    </xf>
    <xf numFmtId="0" fontId="3" fillId="6" borderId="13" xfId="1" applyFont="1" applyFill="1" applyBorder="1" applyAlignment="1" applyProtection="1">
      <alignment horizontal="left" vertical="top" shrinkToFit="1"/>
      <protection locked="0" hidden="1"/>
    </xf>
    <xf numFmtId="20" fontId="2" fillId="6" borderId="13" xfId="1" applyNumberFormat="1" applyFont="1" applyFill="1" applyBorder="1" applyAlignment="1" applyProtection="1">
      <alignment horizontal="left" vertical="top" shrinkToFit="1"/>
      <protection locked="0" hidden="1"/>
    </xf>
    <xf numFmtId="0" fontId="2" fillId="6" borderId="13" xfId="1" applyFont="1" applyFill="1" applyBorder="1" applyAlignment="1" applyProtection="1">
      <alignment horizontal="center" vertical="center" shrinkToFit="1"/>
      <protection locked="0" hidden="1"/>
    </xf>
    <xf numFmtId="0" fontId="3" fillId="0" borderId="18" xfId="1" applyFont="1" applyBorder="1" applyAlignment="1" applyProtection="1">
      <alignment horizontal="center" vertical="top" shrinkToFit="1"/>
      <protection locked="0" hidden="1"/>
    </xf>
    <xf numFmtId="0" fontId="3" fillId="3" borderId="18" xfId="1" applyFont="1" applyFill="1" applyBorder="1" applyAlignment="1" applyProtection="1">
      <alignment horizontal="center" vertical="top" shrinkToFit="1"/>
      <protection locked="0" hidden="1"/>
    </xf>
    <xf numFmtId="20" fontId="3" fillId="0" borderId="18" xfId="1" applyNumberFormat="1" applyFont="1" applyBorder="1" applyAlignment="1" applyProtection="1">
      <alignment horizontal="center" vertical="top" shrinkToFit="1"/>
      <protection locked="0" hidden="1"/>
    </xf>
    <xf numFmtId="0" fontId="3" fillId="0" borderId="19" xfId="1" applyFont="1" applyBorder="1" applyAlignment="1" applyProtection="1">
      <alignment horizontal="left" vertical="top" shrinkToFit="1"/>
      <protection locked="0" hidden="1"/>
    </xf>
    <xf numFmtId="0" fontId="3" fillId="0" borderId="18" xfId="1" applyFont="1" applyBorder="1" applyAlignment="1" applyProtection="1">
      <alignment horizontal="center" vertical="center" shrinkToFit="1"/>
      <protection locked="0" hidden="1"/>
    </xf>
    <xf numFmtId="20" fontId="3" fillId="0" borderId="18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18" xfId="1" applyFont="1" applyFill="1" applyBorder="1" applyAlignment="1" applyProtection="1">
      <alignment horizontal="center" vertical="center" shrinkToFit="1"/>
      <protection locked="0" hidden="1"/>
    </xf>
    <xf numFmtId="164" fontId="3" fillId="0" borderId="19" xfId="1" applyNumberFormat="1" applyFont="1" applyBorder="1" applyAlignment="1" applyProtection="1">
      <alignment horizontal="left" vertical="top" shrinkToFit="1"/>
      <protection locked="0" hidden="1"/>
    </xf>
    <xf numFmtId="0" fontId="2" fillId="0" borderId="13" xfId="1" applyFont="1" applyBorder="1" applyAlignment="1" applyProtection="1">
      <alignment horizontal="center" vertical="top" shrinkToFit="1"/>
      <protection locked="0" hidden="1"/>
    </xf>
    <xf numFmtId="0" fontId="2" fillId="3" borderId="13" xfId="1" applyFont="1" applyFill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 applyProtection="1">
      <alignment horizontal="center" vertical="top" shrinkToFit="1"/>
      <protection locked="0" hidden="1"/>
    </xf>
    <xf numFmtId="0" fontId="3" fillId="3" borderId="13" xfId="1" applyFont="1" applyFill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>
      <alignment horizontal="center" vertical="center" shrinkToFit="1"/>
    </xf>
    <xf numFmtId="0" fontId="3" fillId="3" borderId="13" xfId="1" applyFont="1" applyFill="1" applyBorder="1" applyAlignment="1">
      <alignment vertical="top" shrinkToFit="1"/>
    </xf>
    <xf numFmtId="20" fontId="2" fillId="0" borderId="13" xfId="1" applyNumberFormat="1" applyFont="1" applyBorder="1" applyAlignment="1">
      <alignment vertical="top" shrinkToFit="1"/>
    </xf>
    <xf numFmtId="0" fontId="2" fillId="3" borderId="13" xfId="1" quotePrefix="1" applyFont="1" applyFill="1" applyBorder="1" applyAlignment="1" applyProtection="1">
      <alignment horizontal="center" vertical="top" shrinkToFit="1"/>
      <protection locked="0" hidden="1"/>
    </xf>
    <xf numFmtId="20" fontId="2" fillId="0" borderId="0" xfId="1" applyNumberFormat="1" applyFont="1" applyAlignment="1">
      <alignment horizontal="center" vertical="center" shrinkToFit="1"/>
    </xf>
    <xf numFmtId="164" fontId="2" fillId="0" borderId="13" xfId="1" applyNumberFormat="1" applyFont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>
      <alignment horizontal="center" vertical="top" shrinkToFit="1"/>
    </xf>
    <xf numFmtId="0" fontId="3" fillId="6" borderId="13" xfId="1" applyFont="1" applyFill="1" applyBorder="1" applyAlignment="1" applyProtection="1">
      <alignment horizontal="center" vertical="top" shrinkToFit="1"/>
      <protection locked="0" hidden="1"/>
    </xf>
    <xf numFmtId="20" fontId="3" fillId="6" borderId="13" xfId="1" applyNumberFormat="1" applyFont="1" applyFill="1" applyBorder="1" applyAlignment="1" applyProtection="1">
      <alignment horizontal="center" vertical="top" shrinkToFit="1"/>
      <protection locked="0" hidden="1"/>
    </xf>
    <xf numFmtId="0" fontId="2" fillId="0" borderId="14" xfId="1" applyFont="1" applyBorder="1" applyAlignment="1">
      <alignment horizontal="left" vertical="top" shrinkToFit="1"/>
    </xf>
    <xf numFmtId="164" fontId="3" fillId="0" borderId="13" xfId="1" applyNumberFormat="1" applyFont="1" applyBorder="1" applyAlignment="1" applyProtection="1">
      <alignment horizontal="center" vertical="center" shrinkToFit="1"/>
      <protection locked="0" hidden="1"/>
    </xf>
    <xf numFmtId="20" fontId="2" fillId="0" borderId="13" xfId="1" applyNumberFormat="1" applyFont="1" applyBorder="1" applyAlignment="1">
      <alignment horizontal="center" shrinkToFit="1"/>
    </xf>
    <xf numFmtId="0" fontId="2" fillId="6" borderId="13" xfId="1" applyFont="1" applyFill="1" applyBorder="1" applyAlignment="1">
      <alignment shrinkToFit="1"/>
    </xf>
    <xf numFmtId="20" fontId="2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14" xfId="1" applyFont="1" applyBorder="1"/>
    <xf numFmtId="20" fontId="2" fillId="7" borderId="25" xfId="1" applyNumberFormat="1" applyFont="1" applyFill="1" applyBorder="1" applyAlignment="1" applyProtection="1">
      <alignment horizontal="center" vertical="center" shrinkToFit="1"/>
      <protection locked="0" hidden="1"/>
    </xf>
    <xf numFmtId="20" fontId="2" fillId="7" borderId="10" xfId="1" applyNumberFormat="1" applyFont="1" applyFill="1" applyBorder="1" applyAlignment="1" applyProtection="1">
      <alignment horizontal="center" vertical="center" shrinkToFit="1"/>
      <protection locked="0" hidden="1"/>
    </xf>
    <xf numFmtId="164" fontId="3" fillId="3" borderId="18" xfId="1" applyNumberFormat="1" applyFont="1" applyFill="1" applyBorder="1" applyAlignment="1" applyProtection="1">
      <alignment horizontal="center" vertical="center" shrinkToFit="1"/>
      <protection locked="0" hidden="1"/>
    </xf>
    <xf numFmtId="0" fontId="3" fillId="3" borderId="18" xfId="1" applyFont="1" applyFill="1" applyBorder="1" applyAlignment="1">
      <alignment shrinkToFit="1"/>
    </xf>
    <xf numFmtId="20" fontId="2" fillId="0" borderId="18" xfId="1" applyNumberFormat="1" applyFont="1" applyBorder="1" applyAlignment="1">
      <alignment shrinkToFit="1"/>
    </xf>
    <xf numFmtId="0" fontId="3" fillId="0" borderId="11" xfId="1" applyFont="1" applyBorder="1" applyAlignment="1" applyProtection="1">
      <alignment horizontal="center" vertical="center" shrinkToFit="1"/>
      <protection locked="0" hidden="1"/>
    </xf>
    <xf numFmtId="20" fontId="3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2" fillId="0" borderId="11" xfId="1" applyFont="1" applyBorder="1" applyAlignment="1">
      <alignment shrinkToFit="1"/>
    </xf>
    <xf numFmtId="0" fontId="3" fillId="0" borderId="12" xfId="1" applyFont="1" applyBorder="1" applyAlignment="1" applyProtection="1">
      <alignment horizontal="left" vertical="center" shrinkToFit="1"/>
      <protection locked="0" hidden="1"/>
    </xf>
    <xf numFmtId="0" fontId="2" fillId="0" borderId="14" xfId="1" applyFont="1" applyBorder="1" applyAlignment="1" applyProtection="1">
      <alignment horizontal="left" vertical="center" shrinkToFit="1"/>
      <protection locked="0" hidden="1"/>
    </xf>
    <xf numFmtId="0" fontId="28" fillId="0" borderId="14" xfId="1" applyFont="1" applyBorder="1" applyAlignment="1" applyProtection="1">
      <alignment horizontal="left" vertical="center" shrinkToFit="1"/>
      <protection locked="0" hidden="1"/>
    </xf>
    <xf numFmtId="0" fontId="3" fillId="0" borderId="14" xfId="1" applyFont="1" applyBorder="1" applyAlignment="1" applyProtection="1">
      <alignment horizontal="left" vertical="top" shrinkToFit="1"/>
      <protection locked="0" hidden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0" xfId="1" applyFont="1" applyProtection="1">
      <protection locked="0"/>
    </xf>
    <xf numFmtId="0" fontId="23" fillId="0" borderId="11" xfId="1" applyFont="1" applyBorder="1" applyAlignment="1" applyProtection="1">
      <alignment horizontal="center" vertical="center" shrinkToFit="1"/>
      <protection locked="0" hidden="1"/>
    </xf>
    <xf numFmtId="0" fontId="23" fillId="0" borderId="13" xfId="1" applyFont="1" applyBorder="1" applyAlignment="1" applyProtection="1">
      <alignment horizontal="center" vertical="center" shrinkToFit="1"/>
      <protection locked="0" hidden="1"/>
    </xf>
    <xf numFmtId="0" fontId="23" fillId="0" borderId="14" xfId="1" applyFont="1" applyBorder="1" applyAlignment="1">
      <alignment horizontal="left" vertical="top" shrinkToFit="1"/>
    </xf>
    <xf numFmtId="0" fontId="23" fillId="0" borderId="14" xfId="1" applyFont="1" applyBorder="1" applyAlignment="1" applyProtection="1">
      <alignment horizontal="left" vertical="top" shrinkToFit="1"/>
      <protection locked="0" hidden="1"/>
    </xf>
    <xf numFmtId="164" fontId="2" fillId="3" borderId="0" xfId="1" applyNumberFormat="1" applyFont="1" applyFill="1" applyAlignment="1" applyProtection="1">
      <alignment horizontal="left" vertical="top" shrinkToFit="1"/>
      <protection locked="0" hidden="1"/>
    </xf>
    <xf numFmtId="164" fontId="2" fillId="3" borderId="0" xfId="1" applyNumberFormat="1" applyFont="1" applyFill="1" applyAlignment="1" applyProtection="1">
      <alignment horizontal="left" shrinkToFit="1"/>
      <protection locked="0" hidden="1"/>
    </xf>
    <xf numFmtId="164" fontId="2" fillId="3" borderId="4" xfId="1" applyNumberFormat="1" applyFont="1" applyFill="1" applyBorder="1" applyAlignment="1" applyProtection="1">
      <alignment horizontal="left" vertical="top" shrinkToFit="1"/>
      <protection locked="0" hidden="1"/>
    </xf>
    <xf numFmtId="0" fontId="14" fillId="0" borderId="31" xfId="1" applyFont="1" applyBorder="1" applyAlignment="1" applyProtection="1">
      <alignment horizontal="center" vertical="center" shrinkToFit="1"/>
      <protection locked="0" hidden="1"/>
    </xf>
    <xf numFmtId="0" fontId="14" fillId="0" borderId="32" xfId="1" applyFont="1" applyBorder="1" applyAlignment="1" applyProtection="1">
      <alignment horizontal="left" vertical="top" shrinkToFit="1"/>
      <protection locked="0" hidden="1"/>
    </xf>
    <xf numFmtId="0" fontId="14" fillId="3" borderId="0" xfId="1" applyFont="1" applyFill="1" applyAlignment="1">
      <alignment horizontal="center" vertical="center" shrinkToFit="1"/>
    </xf>
    <xf numFmtId="20" fontId="8" fillId="0" borderId="22" xfId="1" applyNumberFormat="1" applyFont="1" applyBorder="1" applyAlignment="1" applyProtection="1">
      <alignment horizontal="left" vertical="center" shrinkToFit="1"/>
      <protection locked="0" hidden="1"/>
    </xf>
    <xf numFmtId="20" fontId="8" fillId="0" borderId="2" xfId="1" applyNumberFormat="1" applyFont="1" applyBorder="1" applyAlignment="1" applyProtection="1">
      <alignment horizontal="left" vertical="center" shrinkToFit="1"/>
      <protection locked="0" hidden="1"/>
    </xf>
    <xf numFmtId="0" fontId="3" fillId="0" borderId="2" xfId="1" applyFont="1" applyBorder="1" applyAlignment="1" applyProtection="1">
      <alignment horizontal="left" vertical="center" shrinkToFit="1"/>
      <protection locked="0" hidden="1"/>
    </xf>
    <xf numFmtId="20" fontId="7" fillId="0" borderId="34" xfId="1" applyNumberFormat="1" applyFont="1" applyBorder="1" applyAlignment="1" applyProtection="1">
      <alignment horizontal="left" vertical="center"/>
      <protection locked="0" hidden="1"/>
    </xf>
    <xf numFmtId="0" fontId="15" fillId="6" borderId="13" xfId="1" applyFont="1" applyFill="1" applyBorder="1" applyAlignment="1" applyProtection="1">
      <alignment horizontal="left" vertical="top" shrinkToFit="1"/>
      <protection locked="0" hidden="1"/>
    </xf>
    <xf numFmtId="20" fontId="14" fillId="6" borderId="13" xfId="1" applyNumberFormat="1" applyFont="1" applyFill="1" applyBorder="1" applyAlignment="1" applyProtection="1">
      <alignment horizontal="left" vertical="top" shrinkToFit="1"/>
      <protection locked="0" hidden="1"/>
    </xf>
    <xf numFmtId="0" fontId="15" fillId="3" borderId="18" xfId="1" applyFont="1" applyFill="1" applyBorder="1" applyAlignment="1" applyProtection="1">
      <alignment horizontal="center" vertical="top" shrinkToFit="1"/>
      <protection locked="0" hidden="1"/>
    </xf>
    <xf numFmtId="20" fontId="15" fillId="0" borderId="18" xfId="1" applyNumberFormat="1" applyFont="1" applyBorder="1" applyAlignment="1" applyProtection="1">
      <alignment horizontal="center" vertical="top" shrinkToFit="1"/>
      <protection locked="0" hidden="1"/>
    </xf>
    <xf numFmtId="0" fontId="14" fillId="0" borderId="13" xfId="1" applyFont="1" applyBorder="1" applyAlignment="1" applyProtection="1">
      <alignment horizontal="center" vertical="top" shrinkToFit="1"/>
      <protection locked="0" hidden="1"/>
    </xf>
    <xf numFmtId="0" fontId="14" fillId="3" borderId="13" xfId="1" applyFont="1" applyFill="1" applyBorder="1" applyAlignment="1" applyProtection="1">
      <alignment horizontal="center" vertical="top" shrinkToFit="1"/>
      <protection locked="0" hidden="1"/>
    </xf>
    <xf numFmtId="20" fontId="14" fillId="0" borderId="13" xfId="1" applyNumberFormat="1" applyFont="1" applyBorder="1" applyAlignment="1" applyProtection="1">
      <alignment horizontal="center" vertical="top" shrinkToFit="1"/>
      <protection locked="0" hidden="1"/>
    </xf>
    <xf numFmtId="0" fontId="15" fillId="3" borderId="13" xfId="1" applyFont="1" applyFill="1" applyBorder="1" applyAlignment="1" applyProtection="1">
      <alignment horizontal="center" vertical="top" shrinkToFit="1"/>
      <protection locked="0" hidden="1"/>
    </xf>
    <xf numFmtId="0" fontId="15" fillId="3" borderId="13" xfId="1" applyFont="1" applyFill="1" applyBorder="1" applyAlignment="1">
      <alignment vertical="top" shrinkToFit="1"/>
    </xf>
    <xf numFmtId="20" fontId="14" fillId="0" borderId="13" xfId="1" applyNumberFormat="1" applyFont="1" applyBorder="1" applyAlignment="1">
      <alignment vertical="top" shrinkToFit="1"/>
    </xf>
    <xf numFmtId="0" fontId="14" fillId="3" borderId="13" xfId="1" quotePrefix="1" applyFont="1" applyFill="1" applyBorder="1" applyAlignment="1" applyProtection="1">
      <alignment horizontal="center" vertical="top" shrinkToFit="1"/>
      <protection locked="0" hidden="1"/>
    </xf>
    <xf numFmtId="20" fontId="14" fillId="0" borderId="0" xfId="1" applyNumberFormat="1" applyFont="1" applyAlignment="1">
      <alignment horizontal="center" vertical="center" shrinkToFit="1"/>
    </xf>
    <xf numFmtId="164" fontId="14" fillId="0" borderId="13" xfId="1" applyNumberFormat="1" applyFont="1" applyBorder="1" applyAlignment="1" applyProtection="1">
      <alignment horizontal="center" vertical="top" shrinkToFit="1"/>
      <protection locked="0" hidden="1"/>
    </xf>
    <xf numFmtId="20" fontId="14" fillId="0" borderId="13" xfId="1" applyNumberFormat="1" applyFont="1" applyBorder="1" applyAlignment="1">
      <alignment horizontal="center" vertical="top" shrinkToFit="1"/>
    </xf>
    <xf numFmtId="0" fontId="15" fillId="6" borderId="13" xfId="1" applyFont="1" applyFill="1" applyBorder="1" applyAlignment="1" applyProtection="1">
      <alignment horizontal="center" vertical="top" shrinkToFit="1"/>
      <protection locked="0" hidden="1"/>
    </xf>
    <xf numFmtId="20" fontId="15" fillId="6" borderId="13" xfId="1" applyNumberFormat="1" applyFont="1" applyFill="1" applyBorder="1" applyAlignment="1" applyProtection="1">
      <alignment horizontal="center" vertical="top" shrinkToFit="1"/>
      <protection locked="0" hidden="1"/>
    </xf>
    <xf numFmtId="20" fontId="14" fillId="0" borderId="13" xfId="1" applyNumberFormat="1" applyFont="1" applyBorder="1" applyAlignment="1">
      <alignment shrinkToFit="1"/>
    </xf>
    <xf numFmtId="0" fontId="14" fillId="6" borderId="13" xfId="1" applyFont="1" applyFill="1" applyBorder="1" applyAlignment="1">
      <alignment shrinkToFit="1"/>
    </xf>
    <xf numFmtId="0" fontId="14" fillId="0" borderId="14" xfId="1" applyFont="1" applyBorder="1"/>
    <xf numFmtId="0" fontId="15" fillId="3" borderId="18" xfId="1" applyFont="1" applyFill="1" applyBorder="1" applyAlignment="1">
      <alignment shrinkToFit="1"/>
    </xf>
    <xf numFmtId="0" fontId="14" fillId="0" borderId="18" xfId="1" applyFont="1" applyBorder="1" applyAlignment="1">
      <alignment shrinkToFit="1"/>
    </xf>
    <xf numFmtId="0" fontId="25" fillId="0" borderId="11" xfId="1" applyFont="1" applyBorder="1" applyAlignment="1" applyProtection="1">
      <alignment horizontal="center" vertical="center" shrinkToFit="1"/>
      <protection locked="0" hidden="1"/>
    </xf>
    <xf numFmtId="0" fontId="25" fillId="3" borderId="11" xfId="1" applyFont="1" applyFill="1" applyBorder="1" applyAlignment="1" applyProtection="1">
      <alignment horizontal="center" vertical="center" shrinkToFit="1"/>
      <protection locked="0" hidden="1"/>
    </xf>
    <xf numFmtId="20" fontId="25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11" xfId="1" applyFont="1" applyBorder="1" applyAlignment="1">
      <alignment shrinkToFit="1"/>
    </xf>
    <xf numFmtId="0" fontId="25" fillId="0" borderId="12" xfId="1" applyFont="1" applyBorder="1" applyAlignment="1" applyProtection="1">
      <alignment horizontal="left" vertical="center" shrinkToFit="1"/>
      <protection locked="0" hidden="1"/>
    </xf>
    <xf numFmtId="0" fontId="14" fillId="0" borderId="14" xfId="1" applyFont="1" applyBorder="1" applyAlignment="1" applyProtection="1">
      <alignment horizontal="left" vertical="center" shrinkToFit="1"/>
      <protection locked="0" hidden="1"/>
    </xf>
    <xf numFmtId="0" fontId="26" fillId="0" borderId="14" xfId="1" applyFont="1" applyBorder="1" applyAlignment="1" applyProtection="1">
      <alignment horizontal="left" vertical="center" shrinkToFit="1"/>
      <protection locked="0" hidden="1"/>
    </xf>
    <xf numFmtId="0" fontId="14" fillId="0" borderId="14" xfId="1" applyFont="1" applyBorder="1" applyAlignment="1">
      <alignment horizontal="left" vertical="center" shrinkToFit="1"/>
    </xf>
    <xf numFmtId="15" fontId="6" fillId="0" borderId="30" xfId="1" applyNumberFormat="1" applyFont="1" applyBorder="1" applyAlignment="1">
      <alignment horizontal="left" vertical="center" shrinkToFit="1"/>
    </xf>
    <xf numFmtId="0" fontId="31" fillId="0" borderId="14" xfId="1" applyFont="1" applyBorder="1" applyAlignment="1" applyProtection="1">
      <alignment horizontal="left" vertical="top" wrapText="1" shrinkToFit="1"/>
      <protection locked="0" hidden="1"/>
    </xf>
    <xf numFmtId="0" fontId="4" fillId="0" borderId="14" xfId="1" applyFont="1" applyBorder="1" applyAlignment="1" applyProtection="1">
      <alignment horizontal="left" vertical="top" shrinkToFit="1"/>
      <protection locked="0" hidden="1"/>
    </xf>
    <xf numFmtId="0" fontId="31" fillId="3" borderId="13" xfId="1" applyFont="1" applyFill="1" applyBorder="1" applyAlignment="1" applyProtection="1">
      <alignment horizontal="center" vertical="center" shrinkToFit="1"/>
      <protection locked="0" hidden="1"/>
    </xf>
    <xf numFmtId="0" fontId="4" fillId="3" borderId="13" xfId="1" applyFont="1" applyFill="1" applyBorder="1" applyAlignment="1">
      <alignment horizontal="center" vertical="center" shrinkToFit="1"/>
    </xf>
    <xf numFmtId="0" fontId="4" fillId="0" borderId="13" xfId="1" applyFont="1" applyBorder="1" applyAlignment="1" applyProtection="1">
      <alignment horizontal="left" vertical="top" shrinkToFit="1"/>
      <protection locked="0" hidden="1"/>
    </xf>
    <xf numFmtId="0" fontId="4" fillId="0" borderId="35" xfId="1" applyFont="1" applyBorder="1" applyAlignment="1" applyProtection="1">
      <alignment horizontal="left" vertical="top" shrinkToFit="1"/>
      <protection locked="0" hidden="1"/>
    </xf>
    <xf numFmtId="0" fontId="4" fillId="0" borderId="13" xfId="1" applyFont="1" applyBorder="1" applyAlignment="1" applyProtection="1">
      <alignment horizontal="center" vertical="center" shrinkToFit="1"/>
      <protection locked="0" hidden="1"/>
    </xf>
    <xf numFmtId="0" fontId="4" fillId="3" borderId="13" xfId="1" applyFont="1" applyFill="1" applyBorder="1" applyAlignment="1" applyProtection="1">
      <alignment horizontal="center" vertical="center" shrinkToFit="1"/>
      <protection locked="0" hidden="1"/>
    </xf>
    <xf numFmtId="20" fontId="4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2" fillId="3" borderId="13" xfId="1" applyFont="1" applyFill="1" applyBorder="1" applyAlignment="1" applyProtection="1">
      <alignment horizontal="center" vertical="center" shrinkToFit="1"/>
      <protection locked="0" hidden="1"/>
    </xf>
    <xf numFmtId="164" fontId="4" fillId="0" borderId="0" xfId="1" applyNumberFormat="1" applyFont="1" applyAlignment="1" applyProtection="1">
      <alignment horizontal="left" vertical="top" shrinkToFit="1"/>
      <protection locked="0" hidden="1"/>
    </xf>
    <xf numFmtId="164" fontId="4" fillId="0" borderId="0" xfId="1" applyNumberFormat="1" applyFont="1" applyAlignment="1" applyProtection="1">
      <alignment horizontal="left" shrinkToFit="1"/>
      <protection locked="0" hidden="1"/>
    </xf>
    <xf numFmtId="20" fontId="4" fillId="0" borderId="13" xfId="1" applyNumberFormat="1" applyFont="1" applyBorder="1" applyAlignment="1">
      <alignment horizontal="center" vertical="center" shrinkToFit="1"/>
    </xf>
    <xf numFmtId="0" fontId="32" fillId="6" borderId="13" xfId="1" applyFont="1" applyFill="1" applyBorder="1" applyAlignment="1" applyProtection="1">
      <alignment horizontal="center" vertical="center" shrinkToFit="1"/>
      <protection locked="0" hidden="1"/>
    </xf>
    <xf numFmtId="20" fontId="4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4" fillId="3" borderId="0" xfId="1" applyFont="1" applyFill="1" applyAlignment="1">
      <alignment horizontal="center" vertical="center" shrinkToFit="1"/>
    </xf>
    <xf numFmtId="20" fontId="4" fillId="0" borderId="0" xfId="1" applyNumberFormat="1" applyFont="1" applyAlignment="1" applyProtection="1">
      <alignment horizontal="left" vertical="top" shrinkToFit="1"/>
      <protection locked="0" hidden="1"/>
    </xf>
    <xf numFmtId="0" fontId="32" fillId="0" borderId="0" xfId="1" applyFont="1" applyAlignment="1" applyProtection="1">
      <alignment horizontal="center" vertical="center" shrinkToFit="1"/>
      <protection locked="0" hidden="1"/>
    </xf>
    <xf numFmtId="0" fontId="32" fillId="0" borderId="0" xfId="1" applyFont="1" applyAlignment="1" applyProtection="1">
      <alignment horizontal="center" vertical="top" shrinkToFit="1"/>
      <protection locked="0" hidden="1"/>
    </xf>
    <xf numFmtId="20" fontId="32" fillId="0" borderId="0" xfId="1" applyNumberFormat="1" applyFont="1" applyAlignment="1" applyProtection="1">
      <alignment horizontal="center" vertical="center" shrinkToFit="1"/>
      <protection locked="0" hidden="1"/>
    </xf>
    <xf numFmtId="164" fontId="32" fillId="0" borderId="5" xfId="1" applyNumberFormat="1" applyFont="1" applyBorder="1" applyAlignment="1" applyProtection="1">
      <alignment horizontal="left" vertical="top"/>
      <protection locked="0" hidden="1"/>
    </xf>
    <xf numFmtId="164" fontId="4" fillId="8" borderId="1" xfId="1" applyNumberFormat="1" applyFont="1" applyFill="1" applyBorder="1" applyAlignment="1" applyProtection="1">
      <alignment horizontal="left" vertical="top" shrinkToFit="1"/>
      <protection locked="0" hidden="1"/>
    </xf>
    <xf numFmtId="20" fontId="4" fillId="8" borderId="2" xfId="1" applyNumberFormat="1" applyFont="1" applyFill="1" applyBorder="1" applyAlignment="1" applyProtection="1">
      <alignment horizontal="left" vertical="top" shrinkToFit="1"/>
      <protection locked="0" hidden="1"/>
    </xf>
    <xf numFmtId="164" fontId="4" fillId="8" borderId="2" xfId="1" applyNumberFormat="1" applyFont="1" applyFill="1" applyBorder="1" applyAlignment="1" applyProtection="1">
      <alignment horizontal="left" vertical="top" shrinkToFit="1"/>
      <protection locked="0" hidden="1"/>
    </xf>
    <xf numFmtId="0" fontId="33" fillId="0" borderId="18" xfId="1" applyFont="1" applyBorder="1" applyAlignment="1" applyProtection="1">
      <alignment horizontal="center" vertical="center" shrinkToFit="1"/>
      <protection locked="0" hidden="1"/>
    </xf>
    <xf numFmtId="0" fontId="33" fillId="3" borderId="18" xfId="1" applyFont="1" applyFill="1" applyBorder="1" applyAlignment="1" applyProtection="1">
      <alignment horizontal="center" vertical="center" shrinkToFit="1"/>
      <protection locked="0" hidden="1"/>
    </xf>
    <xf numFmtId="20" fontId="33" fillId="0" borderId="18" xfId="1" applyNumberFormat="1" applyFont="1" applyBorder="1" applyAlignment="1" applyProtection="1">
      <alignment horizontal="center" vertical="center" shrinkToFit="1"/>
      <protection locked="0" hidden="1"/>
    </xf>
    <xf numFmtId="164" fontId="33" fillId="0" borderId="19" xfId="1" applyNumberFormat="1" applyFont="1" applyBorder="1" applyAlignment="1" applyProtection="1">
      <alignment horizontal="left" vertical="top" shrinkToFit="1"/>
      <protection locked="0" hidden="1"/>
    </xf>
    <xf numFmtId="0" fontId="23" fillId="3" borderId="13" xfId="1" applyFont="1" applyFill="1" applyBorder="1" applyAlignment="1" applyProtection="1">
      <alignment horizontal="center" vertical="center" shrinkToFit="1"/>
      <protection locked="0" hidden="1"/>
    </xf>
    <xf numFmtId="20" fontId="23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4" fillId="3" borderId="13" xfId="1" applyFont="1" applyFill="1" applyBorder="1" applyAlignment="1" applyProtection="1">
      <alignment horizontal="center" vertical="center" shrinkToFit="1"/>
      <protection locked="0" hidden="1"/>
    </xf>
    <xf numFmtId="0" fontId="31" fillId="0" borderId="13" xfId="1" applyFont="1" applyBorder="1" applyAlignment="1" applyProtection="1">
      <alignment horizontal="center" vertical="center" shrinkToFit="1"/>
      <protection locked="0" hidden="1"/>
    </xf>
    <xf numFmtId="20" fontId="31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1" fillId="0" borderId="14" xfId="1" applyFont="1" applyBorder="1" applyAlignment="1" applyProtection="1">
      <alignment horizontal="left" vertical="top" shrinkToFit="1"/>
      <protection locked="0" hidden="1"/>
    </xf>
    <xf numFmtId="20" fontId="4" fillId="8" borderId="0" xfId="1" applyNumberFormat="1" applyFont="1" applyFill="1" applyAlignment="1" applyProtection="1">
      <alignment horizontal="left" vertical="top" shrinkToFit="1"/>
      <protection locked="0" hidden="1"/>
    </xf>
    <xf numFmtId="0" fontId="4" fillId="8" borderId="0" xfId="1" applyFont="1" applyFill="1" applyAlignment="1" applyProtection="1">
      <alignment horizontal="left" vertical="top" shrinkToFit="1"/>
      <protection locked="0" hidden="1"/>
    </xf>
    <xf numFmtId="0" fontId="32" fillId="3" borderId="13" xfId="1" applyFont="1" applyFill="1" applyBorder="1" applyAlignment="1">
      <alignment horizontal="center" vertical="center" shrinkToFit="1"/>
    </xf>
    <xf numFmtId="0" fontId="4" fillId="3" borderId="13" xfId="1" quotePrefix="1" applyFont="1" applyFill="1" applyBorder="1" applyAlignment="1" applyProtection="1">
      <alignment horizontal="center" vertical="center" shrinkToFit="1"/>
      <protection locked="0" hidden="1"/>
    </xf>
    <xf numFmtId="164" fontId="4" fillId="8" borderId="6" xfId="1" applyNumberFormat="1" applyFont="1" applyFill="1" applyBorder="1" applyAlignment="1" applyProtection="1">
      <alignment horizontal="left" vertical="top" shrinkToFit="1"/>
      <protection locked="0" hidden="1"/>
    </xf>
    <xf numFmtId="0" fontId="4" fillId="8" borderId="7" xfId="1" applyFont="1" applyFill="1" applyBorder="1" applyAlignment="1" applyProtection="1">
      <alignment horizontal="left" vertical="top" shrinkToFit="1"/>
      <protection locked="0" hidden="1"/>
    </xf>
    <xf numFmtId="164" fontId="4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4" fillId="6" borderId="13" xfId="1" applyFont="1" applyFill="1" applyBorder="1" applyAlignment="1" applyProtection="1">
      <alignment horizontal="center" vertical="center" shrinkToFit="1"/>
      <protection locked="0" hidden="1"/>
    </xf>
    <xf numFmtId="20" fontId="34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164" fontId="32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4" fillId="6" borderId="13" xfId="1" applyFont="1" applyFill="1" applyBorder="1" applyAlignment="1">
      <alignment horizontal="center" vertical="center" shrinkToFit="1"/>
    </xf>
    <xf numFmtId="0" fontId="4" fillId="0" borderId="14" xfId="1" applyFont="1" applyBorder="1" applyAlignment="1">
      <alignment horizontal="left" vertical="top"/>
    </xf>
    <xf numFmtId="0" fontId="32" fillId="0" borderId="11" xfId="1" applyFont="1" applyBorder="1" applyAlignment="1" applyProtection="1">
      <alignment vertical="center" shrinkToFit="1"/>
      <protection locked="0" hidden="1"/>
    </xf>
    <xf numFmtId="0" fontId="32" fillId="3" borderId="11" xfId="1" applyFont="1" applyFill="1" applyBorder="1" applyAlignment="1" applyProtection="1">
      <alignment vertical="center" shrinkToFit="1"/>
      <protection locked="0" hidden="1"/>
    </xf>
    <xf numFmtId="20" fontId="32" fillId="0" borderId="11" xfId="1" applyNumberFormat="1" applyFont="1" applyBorder="1" applyAlignment="1" applyProtection="1">
      <alignment vertical="center" shrinkToFit="1"/>
      <protection locked="0" hidden="1"/>
    </xf>
    <xf numFmtId="0" fontId="4" fillId="0" borderId="11" xfId="1" applyFont="1" applyBorder="1" applyAlignment="1">
      <alignment vertical="center" shrinkToFit="1"/>
    </xf>
    <xf numFmtId="0" fontId="32" fillId="0" borderId="12" xfId="1" applyFont="1" applyBorder="1" applyAlignment="1" applyProtection="1">
      <alignment horizontal="left" vertical="top" shrinkToFit="1"/>
      <protection locked="0" hidden="1"/>
    </xf>
    <xf numFmtId="0" fontId="36" fillId="0" borderId="14" xfId="1" applyFont="1" applyBorder="1" applyAlignment="1" applyProtection="1">
      <alignment horizontal="left" vertical="top" shrinkToFit="1"/>
      <protection locked="0" hidden="1"/>
    </xf>
    <xf numFmtId="0" fontId="32" fillId="0" borderId="14" xfId="1" applyFont="1" applyBorder="1" applyAlignment="1" applyProtection="1">
      <alignment horizontal="left" vertical="top" shrinkToFit="1"/>
      <protection locked="0" hidden="1"/>
    </xf>
    <xf numFmtId="20" fontId="4" fillId="8" borderId="26" xfId="1" applyNumberFormat="1" applyFont="1" applyFill="1" applyBorder="1" applyAlignment="1" applyProtection="1">
      <alignment horizontal="left" vertical="top" shrinkToFit="1"/>
      <protection locked="0" hidden="1"/>
    </xf>
    <xf numFmtId="164" fontId="4" fillId="8" borderId="26" xfId="1" applyNumberFormat="1" applyFont="1" applyFill="1" applyBorder="1" applyAlignment="1" applyProtection="1">
      <alignment horizontal="left" vertical="top" shrinkToFit="1"/>
      <protection locked="0" hidden="1"/>
    </xf>
    <xf numFmtId="0" fontId="4" fillId="6" borderId="13" xfId="1" applyFont="1" applyFill="1" applyBorder="1" applyAlignment="1" applyProtection="1">
      <alignment vertical="center" shrinkToFit="1"/>
      <protection locked="0" hidden="1"/>
    </xf>
    <xf numFmtId="20" fontId="4" fillId="6" borderId="13" xfId="1" applyNumberFormat="1" applyFont="1" applyFill="1" applyBorder="1" applyAlignment="1" applyProtection="1">
      <alignment vertical="center" shrinkToFit="1"/>
      <protection locked="0" hidden="1"/>
    </xf>
    <xf numFmtId="0" fontId="4" fillId="0" borderId="14" xfId="1" applyFont="1" applyBorder="1" applyAlignment="1">
      <alignment horizontal="left" vertical="top" shrinkToFit="1"/>
    </xf>
    <xf numFmtId="0" fontId="37" fillId="0" borderId="0" xfId="3"/>
    <xf numFmtId="14" fontId="37" fillId="0" borderId="0" xfId="3" applyNumberFormat="1"/>
    <xf numFmtId="0" fontId="37" fillId="0" borderId="0" xfId="3" applyAlignment="1">
      <alignment wrapText="1"/>
    </xf>
    <xf numFmtId="0" fontId="38" fillId="0" borderId="0" xfId="3" applyFont="1"/>
    <xf numFmtId="0" fontId="39" fillId="0" borderId="0" xfId="3" applyFont="1"/>
    <xf numFmtId="0" fontId="40" fillId="0" borderId="0" xfId="3" applyFont="1"/>
    <xf numFmtId="14" fontId="40" fillId="0" borderId="0" xfId="3" applyNumberFormat="1" applyFont="1"/>
    <xf numFmtId="0" fontId="41" fillId="0" borderId="0" xfId="3" applyFont="1"/>
    <xf numFmtId="0" fontId="42" fillId="0" borderId="0" xfId="3" applyFont="1"/>
    <xf numFmtId="0" fontId="44" fillId="0" borderId="0" xfId="3" applyFont="1"/>
    <xf numFmtId="0" fontId="45" fillId="0" borderId="0" xfId="4" applyBorder="1" applyAlignment="1" applyProtection="1">
      <alignment horizontal="left"/>
    </xf>
    <xf numFmtId="0" fontId="44" fillId="0" borderId="0" xfId="3" applyFont="1" applyAlignment="1">
      <alignment horizontal="left"/>
    </xf>
    <xf numFmtId="0" fontId="44" fillId="0" borderId="0" xfId="3" applyFont="1" applyAlignment="1">
      <alignment horizontal="right"/>
    </xf>
    <xf numFmtId="0" fontId="37" fillId="0" borderId="0" xfId="3" applyAlignment="1">
      <alignment horizontal="right"/>
    </xf>
    <xf numFmtId="0" fontId="46" fillId="0" borderId="0" xfId="4" applyFont="1" applyBorder="1" applyAlignment="1" applyProtection="1">
      <alignment horizontal="left"/>
    </xf>
    <xf numFmtId="0" fontId="47" fillId="0" borderId="0" xfId="3" applyFont="1" applyAlignment="1">
      <alignment horizontal="left"/>
    </xf>
    <xf numFmtId="0" fontId="47" fillId="0" borderId="0" xfId="3" applyFont="1"/>
    <xf numFmtId="0" fontId="48" fillId="0" borderId="0" xfId="3" applyFont="1" applyAlignment="1">
      <alignment horizontal="left"/>
    </xf>
    <xf numFmtId="0" fontId="49" fillId="0" borderId="0" xfId="3" applyFont="1" applyAlignment="1">
      <alignment horizontal="left"/>
    </xf>
    <xf numFmtId="0" fontId="50" fillId="0" borderId="0" xfId="3" applyFont="1"/>
    <xf numFmtId="0" fontId="48" fillId="0" borderId="0" xfId="3" applyFont="1"/>
    <xf numFmtId="0" fontId="50" fillId="0" borderId="0" xfId="3" applyFont="1" applyAlignment="1">
      <alignment horizontal="left"/>
    </xf>
    <xf numFmtId="49" fontId="51" fillId="0" borderId="0" xfId="3" applyNumberFormat="1" applyFont="1" applyAlignment="1">
      <alignment horizontal="left"/>
    </xf>
    <xf numFmtId="0" fontId="9" fillId="14" borderId="21" xfId="2" applyFill="1" applyBorder="1" applyAlignment="1">
      <alignment horizontal="left" vertical="center"/>
    </xf>
    <xf numFmtId="0" fontId="9" fillId="14" borderId="24" xfId="2" applyFill="1" applyBorder="1" applyAlignment="1">
      <alignment horizontal="left" vertical="center"/>
    </xf>
    <xf numFmtId="0" fontId="9" fillId="14" borderId="20" xfId="2" applyFill="1" applyBorder="1" applyAlignment="1">
      <alignment horizontal="left" vertical="center"/>
    </xf>
    <xf numFmtId="0" fontId="9" fillId="2" borderId="21" xfId="2" applyFill="1" applyBorder="1" applyAlignment="1">
      <alignment horizontal="left" vertical="center"/>
    </xf>
    <xf numFmtId="0" fontId="9" fillId="2" borderId="24" xfId="2" applyFill="1" applyBorder="1" applyAlignment="1">
      <alignment horizontal="left" vertical="center"/>
    </xf>
    <xf numFmtId="0" fontId="9" fillId="2" borderId="20" xfId="2" applyFill="1" applyBorder="1" applyAlignment="1">
      <alignment horizontal="left" vertical="center"/>
    </xf>
    <xf numFmtId="0" fontId="6" fillId="11" borderId="21" xfId="1" applyFont="1" applyFill="1" applyBorder="1" applyAlignment="1" applyProtection="1">
      <alignment horizontal="center" vertical="top"/>
      <protection locked="0" hidden="1"/>
    </xf>
    <xf numFmtId="0" fontId="6" fillId="11" borderId="24" xfId="1" applyFont="1" applyFill="1" applyBorder="1" applyAlignment="1" applyProtection="1">
      <alignment horizontal="center" vertical="top"/>
      <protection locked="0" hidden="1"/>
    </xf>
    <xf numFmtId="0" fontId="6" fillId="11" borderId="20" xfId="1" applyFont="1" applyFill="1" applyBorder="1" applyAlignment="1" applyProtection="1">
      <alignment horizontal="center" vertical="top"/>
      <protection locked="0" hidden="1"/>
    </xf>
    <xf numFmtId="0" fontId="13" fillId="4" borderId="7" xfId="1" applyFont="1" applyFill="1" applyBorder="1" applyAlignment="1" applyProtection="1">
      <alignment horizontal="left" vertical="top" wrapText="1"/>
      <protection locked="0" hidden="1"/>
    </xf>
    <xf numFmtId="0" fontId="13" fillId="4" borderId="6" xfId="1" applyFont="1" applyFill="1" applyBorder="1" applyAlignment="1" applyProtection="1">
      <alignment horizontal="left" vertical="top" wrapText="1"/>
      <protection locked="0" hidden="1"/>
    </xf>
    <xf numFmtId="0" fontId="13" fillId="4" borderId="0" xfId="1" applyFont="1" applyFill="1" applyAlignment="1" applyProtection="1">
      <alignment horizontal="left" vertical="top" wrapText="1"/>
      <protection locked="0" hidden="1"/>
    </xf>
    <xf numFmtId="0" fontId="13" fillId="4" borderId="4" xfId="1" applyFont="1" applyFill="1" applyBorder="1" applyAlignment="1" applyProtection="1">
      <alignment horizontal="left" vertical="top" wrapText="1"/>
      <protection locked="0" hidden="1"/>
    </xf>
    <xf numFmtId="0" fontId="13" fillId="4" borderId="2" xfId="1" applyFont="1" applyFill="1" applyBorder="1" applyAlignment="1" applyProtection="1">
      <alignment horizontal="left" vertical="top" wrapText="1"/>
      <protection locked="0" hidden="1"/>
    </xf>
    <xf numFmtId="0" fontId="13" fillId="4" borderId="1" xfId="1" applyFont="1" applyFill="1" applyBorder="1" applyAlignment="1" applyProtection="1">
      <alignment horizontal="left" vertical="top" wrapText="1"/>
      <protection locked="0" hidden="1"/>
    </xf>
    <xf numFmtId="0" fontId="12" fillId="4" borderId="8" xfId="1" applyFont="1" applyFill="1" applyBorder="1" applyAlignment="1" applyProtection="1">
      <alignment horizontal="left" vertical="top" wrapText="1"/>
      <protection locked="0" hidden="1"/>
    </xf>
    <xf numFmtId="0" fontId="12" fillId="4" borderId="7" xfId="1" applyFont="1" applyFill="1" applyBorder="1" applyAlignment="1" applyProtection="1">
      <alignment horizontal="left" vertical="top" wrapText="1"/>
      <protection locked="0" hidden="1"/>
    </xf>
    <xf numFmtId="0" fontId="12" fillId="4" borderId="6" xfId="1" applyFont="1" applyFill="1" applyBorder="1" applyAlignment="1" applyProtection="1">
      <alignment horizontal="left" vertical="top" wrapText="1"/>
      <protection locked="0" hidden="1"/>
    </xf>
    <xf numFmtId="0" fontId="12" fillId="4" borderId="5" xfId="1" applyFont="1" applyFill="1" applyBorder="1" applyAlignment="1" applyProtection="1">
      <alignment horizontal="left" vertical="top" wrapText="1"/>
      <protection locked="0" hidden="1"/>
    </xf>
    <xf numFmtId="0" fontId="12" fillId="4" borderId="0" xfId="1" applyFont="1" applyFill="1" applyAlignment="1" applyProtection="1">
      <alignment horizontal="left" vertical="top" wrapText="1"/>
      <protection locked="0" hidden="1"/>
    </xf>
    <xf numFmtId="0" fontId="12" fillId="4" borderId="4" xfId="1" applyFont="1" applyFill="1" applyBorder="1" applyAlignment="1" applyProtection="1">
      <alignment horizontal="left" vertical="top" wrapText="1"/>
      <protection locked="0" hidden="1"/>
    </xf>
    <xf numFmtId="0" fontId="12" fillId="4" borderId="3" xfId="1" applyFont="1" applyFill="1" applyBorder="1" applyAlignment="1" applyProtection="1">
      <alignment horizontal="left" vertical="top" wrapText="1"/>
      <protection locked="0" hidden="1"/>
    </xf>
    <xf numFmtId="0" fontId="12" fillId="4" borderId="2" xfId="1" applyFont="1" applyFill="1" applyBorder="1" applyAlignment="1" applyProtection="1">
      <alignment horizontal="left" vertical="top" wrapText="1"/>
      <protection locked="0" hidden="1"/>
    </xf>
    <xf numFmtId="0" fontId="12" fillId="4" borderId="1" xfId="1" applyFont="1" applyFill="1" applyBorder="1" applyAlignment="1" applyProtection="1">
      <alignment horizontal="left" vertical="top" wrapText="1"/>
      <protection locked="0" hidden="1"/>
    </xf>
    <xf numFmtId="164" fontId="6" fillId="7" borderId="17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16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15" xfId="1" applyNumberFormat="1" applyFont="1" applyFill="1" applyBorder="1" applyAlignment="1" applyProtection="1">
      <alignment horizontal="center" vertical="center"/>
      <protection locked="0" hidden="1"/>
    </xf>
    <xf numFmtId="164" fontId="2" fillId="8" borderId="21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8" borderId="20" xfId="1" applyNumberFormat="1" applyFont="1" applyFill="1" applyBorder="1" applyAlignment="1" applyProtection="1">
      <alignment horizontal="center" vertical="top" shrinkToFit="1"/>
      <protection locked="0" hidden="1"/>
    </xf>
    <xf numFmtId="165" fontId="6" fillId="0" borderId="29" xfId="1" applyNumberFormat="1" applyFont="1" applyBorder="1" applyAlignment="1">
      <alignment horizontal="center" vertical="top" shrinkToFit="1"/>
    </xf>
    <xf numFmtId="165" fontId="6" fillId="0" borderId="24" xfId="1" applyNumberFormat="1" applyFont="1" applyBorder="1" applyAlignment="1">
      <alignment horizontal="center" vertical="top" shrinkToFit="1"/>
    </xf>
    <xf numFmtId="165" fontId="6" fillId="0" borderId="20" xfId="1" applyNumberFormat="1" applyFont="1" applyBorder="1" applyAlignment="1">
      <alignment horizontal="center" vertical="top" shrinkToFit="1"/>
    </xf>
    <xf numFmtId="0" fontId="2" fillId="7" borderId="3" xfId="1" applyFont="1" applyFill="1" applyBorder="1" applyAlignment="1" applyProtection="1">
      <alignment horizontal="left" vertical="center" shrinkToFit="1"/>
      <protection locked="0" hidden="1"/>
    </xf>
    <xf numFmtId="0" fontId="2" fillId="7" borderId="2" xfId="1" applyFont="1" applyFill="1" applyBorder="1" applyAlignment="1" applyProtection="1">
      <alignment horizontal="left" vertical="center" shrinkToFit="1"/>
      <protection locked="0" hidden="1"/>
    </xf>
    <xf numFmtId="0" fontId="2" fillId="7" borderId="1" xfId="1" applyFont="1" applyFill="1" applyBorder="1" applyAlignment="1" applyProtection="1">
      <alignment horizontal="left" vertical="center" shrinkToFit="1"/>
      <protection locked="0" hidden="1"/>
    </xf>
    <xf numFmtId="0" fontId="17" fillId="9" borderId="21" xfId="2" applyFont="1" applyFill="1" applyBorder="1" applyAlignment="1">
      <alignment horizontal="left" vertical="center"/>
    </xf>
    <xf numFmtId="0" fontId="17" fillId="9" borderId="24" xfId="2" applyFont="1" applyFill="1" applyBorder="1" applyAlignment="1">
      <alignment horizontal="left" vertical="center"/>
    </xf>
    <xf numFmtId="0" fontId="17" fillId="9" borderId="20" xfId="2" applyFont="1" applyFill="1" applyBorder="1" applyAlignment="1">
      <alignment horizontal="left" vertical="center"/>
    </xf>
    <xf numFmtId="49" fontId="6" fillId="7" borderId="8" xfId="1" applyNumberFormat="1" applyFont="1" applyFill="1" applyBorder="1" applyAlignment="1" applyProtection="1">
      <alignment horizontal="left" vertical="top"/>
      <protection locked="0" hidden="1"/>
    </xf>
    <xf numFmtId="49" fontId="6" fillId="7" borderId="7" xfId="1" applyNumberFormat="1" applyFont="1" applyFill="1" applyBorder="1" applyAlignment="1" applyProtection="1">
      <alignment horizontal="left" vertical="top"/>
      <protection locked="0" hidden="1"/>
    </xf>
    <xf numFmtId="49" fontId="6" fillId="7" borderId="6" xfId="1" applyNumberFormat="1" applyFont="1" applyFill="1" applyBorder="1" applyAlignment="1" applyProtection="1">
      <alignment horizontal="left" vertical="top"/>
      <protection locked="0" hidden="1"/>
    </xf>
    <xf numFmtId="49" fontId="6" fillId="7" borderId="5" xfId="1" applyNumberFormat="1" applyFont="1" applyFill="1" applyBorder="1" applyAlignment="1" applyProtection="1">
      <alignment horizontal="left" vertical="top"/>
      <protection locked="0" hidden="1"/>
    </xf>
    <xf numFmtId="49" fontId="6" fillId="7" borderId="0" xfId="1" applyNumberFormat="1" applyFont="1" applyFill="1" applyAlignment="1" applyProtection="1">
      <alignment horizontal="left" vertical="top"/>
      <protection locked="0" hidden="1"/>
    </xf>
    <xf numFmtId="49" fontId="6" fillId="7" borderId="4" xfId="1" applyNumberFormat="1" applyFont="1" applyFill="1" applyBorder="1" applyAlignment="1" applyProtection="1">
      <alignment horizontal="left" vertical="top"/>
      <protection locked="0" hidden="1"/>
    </xf>
    <xf numFmtId="49" fontId="6" fillId="7" borderId="3" xfId="1" applyNumberFormat="1" applyFont="1" applyFill="1" applyBorder="1" applyAlignment="1" applyProtection="1">
      <alignment horizontal="left" vertical="top"/>
      <protection locked="0" hidden="1"/>
    </xf>
    <xf numFmtId="49" fontId="6" fillId="7" borderId="2" xfId="1" applyNumberFormat="1" applyFont="1" applyFill="1" applyBorder="1" applyAlignment="1" applyProtection="1">
      <alignment horizontal="left" vertical="top"/>
      <protection locked="0" hidden="1"/>
    </xf>
    <xf numFmtId="49" fontId="6" fillId="7" borderId="1" xfId="1" applyNumberFormat="1" applyFont="1" applyFill="1" applyBorder="1" applyAlignment="1" applyProtection="1">
      <alignment horizontal="left" vertical="top"/>
      <protection locked="0" hidden="1"/>
    </xf>
    <xf numFmtId="0" fontId="13" fillId="0" borderId="8" xfId="1" applyFont="1" applyBorder="1" applyAlignment="1" applyProtection="1">
      <alignment horizontal="left" vertical="top" wrapText="1"/>
      <protection locked="0" hidden="1"/>
    </xf>
    <xf numFmtId="0" fontId="13" fillId="0" borderId="7" xfId="1" applyFont="1" applyBorder="1" applyAlignment="1" applyProtection="1">
      <alignment horizontal="left" vertical="top" wrapText="1"/>
      <protection locked="0" hidden="1"/>
    </xf>
    <xf numFmtId="0" fontId="13" fillId="0" borderId="6" xfId="1" applyFont="1" applyBorder="1" applyAlignment="1" applyProtection="1">
      <alignment horizontal="left" vertical="top" wrapText="1"/>
      <protection locked="0" hidden="1"/>
    </xf>
    <xf numFmtId="0" fontId="13" fillId="0" borderId="5" xfId="1" applyFont="1" applyBorder="1" applyAlignment="1" applyProtection="1">
      <alignment horizontal="left" vertical="top" wrapText="1"/>
      <protection locked="0" hidden="1"/>
    </xf>
    <xf numFmtId="0" fontId="13" fillId="0" borderId="0" xfId="1" applyFont="1" applyAlignment="1" applyProtection="1">
      <alignment horizontal="left" vertical="top" wrapText="1"/>
      <protection locked="0" hidden="1"/>
    </xf>
    <xf numFmtId="0" fontId="13" fillId="0" borderId="4" xfId="1" applyFont="1" applyBorder="1" applyAlignment="1" applyProtection="1">
      <alignment horizontal="left" vertical="top" wrapText="1"/>
      <protection locked="0" hidden="1"/>
    </xf>
    <xf numFmtId="0" fontId="13" fillId="0" borderId="3" xfId="1" applyFont="1" applyBorder="1" applyAlignment="1" applyProtection="1">
      <alignment horizontal="left" vertical="top" wrapText="1"/>
      <protection locked="0" hidden="1"/>
    </xf>
    <xf numFmtId="0" fontId="13" fillId="0" borderId="2" xfId="1" applyFont="1" applyBorder="1" applyAlignment="1" applyProtection="1">
      <alignment horizontal="left" vertical="top" wrapText="1"/>
      <protection locked="0" hidden="1"/>
    </xf>
    <xf numFmtId="0" fontId="13" fillId="0" borderId="1" xfId="1" applyFont="1" applyBorder="1" applyAlignment="1" applyProtection="1">
      <alignment horizontal="left" vertical="top" wrapText="1"/>
      <protection locked="0" hidden="1"/>
    </xf>
    <xf numFmtId="0" fontId="2" fillId="7" borderId="8" xfId="1" applyFont="1" applyFill="1" applyBorder="1" applyAlignment="1" applyProtection="1">
      <alignment horizontal="left" vertical="center"/>
      <protection locked="0" hidden="1"/>
    </xf>
    <xf numFmtId="0" fontId="2" fillId="7" borderId="7" xfId="1" applyFont="1" applyFill="1" applyBorder="1" applyAlignment="1" applyProtection="1">
      <alignment horizontal="left" vertical="center"/>
      <protection locked="0" hidden="1"/>
    </xf>
    <xf numFmtId="0" fontId="2" fillId="7" borderId="6" xfId="1" applyFont="1" applyFill="1" applyBorder="1" applyAlignment="1" applyProtection="1">
      <alignment horizontal="left" vertical="center"/>
      <protection locked="0" hidden="1"/>
    </xf>
    <xf numFmtId="0" fontId="9" fillId="7" borderId="3" xfId="2" applyFill="1" applyBorder="1" applyAlignment="1" applyProtection="1">
      <alignment horizontal="left" vertical="center"/>
      <protection locked="0" hidden="1"/>
    </xf>
    <xf numFmtId="0" fontId="2" fillId="7" borderId="2" xfId="1" applyFont="1" applyFill="1" applyBorder="1" applyAlignment="1" applyProtection="1">
      <alignment horizontal="left" vertical="center"/>
      <protection locked="0" hidden="1"/>
    </xf>
    <xf numFmtId="0" fontId="2" fillId="7" borderId="1" xfId="1" applyFont="1" applyFill="1" applyBorder="1" applyAlignment="1" applyProtection="1">
      <alignment horizontal="left" vertical="center"/>
      <protection locked="0" hidden="1"/>
    </xf>
    <xf numFmtId="0" fontId="2" fillId="7" borderId="8" xfId="1" applyFont="1" applyFill="1" applyBorder="1" applyAlignment="1" applyProtection="1">
      <alignment horizontal="left" vertical="center" shrinkToFit="1"/>
      <protection locked="0" hidden="1"/>
    </xf>
    <xf numFmtId="0" fontId="2" fillId="7" borderId="7" xfId="1" applyFont="1" applyFill="1" applyBorder="1" applyAlignment="1" applyProtection="1">
      <alignment horizontal="left" vertical="center" shrinkToFit="1"/>
      <protection locked="0" hidden="1"/>
    </xf>
    <xf numFmtId="0" fontId="2" fillId="7" borderId="6" xfId="1" applyFont="1" applyFill="1" applyBorder="1" applyAlignment="1" applyProtection="1">
      <alignment horizontal="left" vertical="center" shrinkToFit="1"/>
      <protection locked="0" hidden="1"/>
    </xf>
    <xf numFmtId="0" fontId="6" fillId="8" borderId="8" xfId="1" applyFont="1" applyFill="1" applyBorder="1" applyAlignment="1" applyProtection="1">
      <alignment horizontal="center" vertical="center" wrapText="1"/>
      <protection locked="0" hidden="1"/>
    </xf>
    <xf numFmtId="0" fontId="6" fillId="8" borderId="7" xfId="1" applyFont="1" applyFill="1" applyBorder="1" applyAlignment="1" applyProtection="1">
      <alignment horizontal="center" vertical="center" wrapText="1"/>
      <protection locked="0" hidden="1"/>
    </xf>
    <xf numFmtId="0" fontId="6" fillId="8" borderId="6" xfId="1" applyFont="1" applyFill="1" applyBorder="1" applyAlignment="1" applyProtection="1">
      <alignment horizontal="center" vertical="center" wrapText="1"/>
      <protection locked="0" hidden="1"/>
    </xf>
    <xf numFmtId="0" fontId="6" fillId="8" borderId="5" xfId="1" applyFont="1" applyFill="1" applyBorder="1" applyAlignment="1" applyProtection="1">
      <alignment horizontal="center" vertical="center" wrapText="1"/>
      <protection locked="0" hidden="1"/>
    </xf>
    <xf numFmtId="0" fontId="6" fillId="8" borderId="0" xfId="1" applyFont="1" applyFill="1" applyAlignment="1" applyProtection="1">
      <alignment horizontal="center" vertical="center" wrapText="1"/>
      <protection locked="0" hidden="1"/>
    </xf>
    <xf numFmtId="0" fontId="6" fillId="8" borderId="4" xfId="1" applyFont="1" applyFill="1" applyBorder="1" applyAlignment="1" applyProtection="1">
      <alignment horizontal="center" vertical="center" wrapText="1"/>
      <protection locked="0" hidden="1"/>
    </xf>
    <xf numFmtId="0" fontId="6" fillId="8" borderId="3" xfId="1" applyFont="1" applyFill="1" applyBorder="1" applyAlignment="1" applyProtection="1">
      <alignment horizontal="center" vertical="center" wrapText="1"/>
      <protection locked="0" hidden="1"/>
    </xf>
    <xf numFmtId="0" fontId="6" fillId="8" borderId="2" xfId="1" applyFont="1" applyFill="1" applyBorder="1" applyAlignment="1" applyProtection="1">
      <alignment horizontal="center" vertical="center" wrapText="1"/>
      <protection locked="0" hidden="1"/>
    </xf>
    <xf numFmtId="0" fontId="6" fillId="8" borderId="1" xfId="1" applyFont="1" applyFill="1" applyBorder="1" applyAlignment="1" applyProtection="1">
      <alignment horizontal="center" vertical="center" wrapText="1"/>
      <protection locked="0" hidden="1"/>
    </xf>
    <xf numFmtId="0" fontId="2" fillId="7" borderId="3" xfId="1" applyFont="1" applyFill="1" applyBorder="1" applyAlignment="1" applyProtection="1">
      <alignment horizontal="left" vertical="center"/>
      <protection locked="0" hidden="1"/>
    </xf>
    <xf numFmtId="0" fontId="9" fillId="7" borderId="21" xfId="2" applyFill="1" applyBorder="1" applyAlignment="1">
      <alignment horizontal="left" vertical="center" shrinkToFit="1"/>
    </xf>
    <xf numFmtId="0" fontId="2" fillId="7" borderId="20" xfId="1" applyFont="1" applyFill="1" applyBorder="1" applyAlignment="1">
      <alignment horizontal="left" vertical="center" shrinkToFit="1"/>
    </xf>
    <xf numFmtId="0" fontId="2" fillId="7" borderId="8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7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6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3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2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1" xfId="1" applyFont="1" applyFill="1" applyBorder="1" applyAlignment="1" applyProtection="1">
      <alignment horizontal="left" vertical="center" wrapText="1" shrinkToFit="1"/>
      <protection locked="0" hidden="1"/>
    </xf>
    <xf numFmtId="164" fontId="17" fillId="7" borderId="21" xfId="2" applyNumberFormat="1" applyFont="1" applyFill="1" applyBorder="1" applyAlignment="1" applyProtection="1">
      <alignment horizontal="left" vertical="top" shrinkToFit="1"/>
      <protection locked="0" hidden="1"/>
    </xf>
    <xf numFmtId="164" fontId="17" fillId="7" borderId="24" xfId="2" applyNumberFormat="1" applyFont="1" applyFill="1" applyBorder="1" applyAlignment="1" applyProtection="1">
      <alignment horizontal="left" vertical="top" shrinkToFit="1"/>
      <protection locked="0" hidden="1"/>
    </xf>
    <xf numFmtId="164" fontId="17" fillId="7" borderId="20" xfId="2" applyNumberFormat="1" applyFont="1" applyFill="1" applyBorder="1" applyAlignment="1" applyProtection="1">
      <alignment horizontal="left" vertical="top" shrinkToFit="1"/>
      <protection locked="0" hidden="1"/>
    </xf>
    <xf numFmtId="164" fontId="6" fillId="0" borderId="0" xfId="1" applyNumberFormat="1" applyFont="1" applyAlignment="1">
      <alignment horizontal="left"/>
    </xf>
    <xf numFmtId="164" fontId="6" fillId="7" borderId="21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24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20" xfId="1" applyNumberFormat="1" applyFont="1" applyFill="1" applyBorder="1" applyAlignment="1" applyProtection="1">
      <alignment horizontal="center" vertical="center"/>
      <protection locked="0" hidden="1"/>
    </xf>
    <xf numFmtId="164" fontId="2" fillId="0" borderId="8" xfId="1" applyNumberFormat="1" applyFont="1" applyBorder="1" applyAlignment="1">
      <alignment horizontal="left" vertical="top" wrapText="1"/>
    </xf>
    <xf numFmtId="164" fontId="2" fillId="0" borderId="7" xfId="1" applyNumberFormat="1" applyFont="1" applyBorder="1" applyAlignment="1">
      <alignment horizontal="left" vertical="top" wrapText="1"/>
    </xf>
    <xf numFmtId="164" fontId="2" fillId="0" borderId="6" xfId="1" applyNumberFormat="1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164" fontId="2" fillId="0" borderId="4" xfId="1" applyNumberFormat="1" applyFont="1" applyBorder="1" applyAlignment="1">
      <alignment horizontal="left" vertical="top" wrapText="1"/>
    </xf>
    <xf numFmtId="164" fontId="2" fillId="0" borderId="3" xfId="1" applyNumberFormat="1" applyFont="1" applyBorder="1" applyAlignment="1">
      <alignment horizontal="left" vertical="top" wrapText="1"/>
    </xf>
    <xf numFmtId="164" fontId="2" fillId="0" borderId="2" xfId="1" applyNumberFormat="1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center" vertic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center" shrinkToFit="1"/>
    </xf>
    <xf numFmtId="0" fontId="9" fillId="13" borderId="21" xfId="2" applyFill="1" applyBorder="1" applyAlignment="1">
      <alignment horizontal="left" vertical="center"/>
    </xf>
    <xf numFmtId="0" fontId="9" fillId="13" borderId="24" xfId="2" applyFill="1" applyBorder="1" applyAlignment="1">
      <alignment horizontal="left" vertical="center"/>
    </xf>
    <xf numFmtId="0" fontId="9" fillId="13" borderId="20" xfId="2" applyFill="1" applyBorder="1" applyAlignment="1">
      <alignment horizontal="left" vertical="center"/>
    </xf>
    <xf numFmtId="164" fontId="2" fillId="8" borderId="28" xfId="1" applyNumberFormat="1" applyFont="1" applyFill="1" applyBorder="1" applyAlignment="1" applyProtection="1">
      <alignment horizontal="center" shrinkToFit="1"/>
      <protection locked="0" hidden="1"/>
    </xf>
    <xf numFmtId="164" fontId="2" fillId="8" borderId="27" xfId="1" applyNumberFormat="1" applyFont="1" applyFill="1" applyBorder="1" applyAlignment="1" applyProtection="1">
      <alignment horizontal="center" shrinkToFit="1"/>
      <protection locked="0" hidden="1"/>
    </xf>
    <xf numFmtId="164" fontId="2" fillId="8" borderId="28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8" borderId="27" xfId="1" applyNumberFormat="1" applyFont="1" applyFill="1" applyBorder="1" applyAlignment="1" applyProtection="1">
      <alignment horizontal="center" vertical="top" shrinkToFit="1"/>
      <protection locked="0" hidden="1"/>
    </xf>
    <xf numFmtId="0" fontId="13" fillId="4" borderId="8" xfId="1" applyFont="1" applyFill="1" applyBorder="1" applyAlignment="1" applyProtection="1">
      <alignment horizontal="left" vertical="top" wrapText="1"/>
      <protection locked="0" hidden="1"/>
    </xf>
    <xf numFmtId="0" fontId="13" fillId="4" borderId="5" xfId="1" applyFont="1" applyFill="1" applyBorder="1" applyAlignment="1" applyProtection="1">
      <alignment horizontal="left" vertical="top" wrapText="1"/>
      <protection locked="0" hidden="1"/>
    </xf>
    <xf numFmtId="0" fontId="13" fillId="4" borderId="3" xfId="1" applyFont="1" applyFill="1" applyBorder="1" applyAlignment="1" applyProtection="1">
      <alignment horizontal="left" vertical="top" wrapText="1"/>
      <protection locked="0" hidden="1"/>
    </xf>
    <xf numFmtId="165" fontId="14" fillId="0" borderId="29" xfId="1" applyNumberFormat="1" applyFont="1" applyBorder="1" applyAlignment="1">
      <alignment horizontal="center" vertical="top" shrinkToFit="1"/>
    </xf>
    <xf numFmtId="165" fontId="14" fillId="0" borderId="24" xfId="1" applyNumberFormat="1" applyFont="1" applyBorder="1" applyAlignment="1">
      <alignment horizontal="center" vertical="top" shrinkToFit="1"/>
    </xf>
    <xf numFmtId="165" fontId="14" fillId="0" borderId="20" xfId="1" applyNumberFormat="1" applyFont="1" applyBorder="1" applyAlignment="1">
      <alignment horizontal="center" vertical="top" shrinkToFit="1"/>
    </xf>
    <xf numFmtId="0" fontId="23" fillId="7" borderId="3" xfId="1" applyFont="1" applyFill="1" applyBorder="1" applyAlignment="1" applyProtection="1">
      <alignment horizontal="left" vertical="center" shrinkToFit="1"/>
      <protection locked="0" hidden="1"/>
    </xf>
    <xf numFmtId="0" fontId="23" fillId="7" borderId="2" xfId="1" applyFont="1" applyFill="1" applyBorder="1" applyAlignment="1" applyProtection="1">
      <alignment horizontal="left" vertical="center" shrinkToFit="1"/>
      <protection locked="0" hidden="1"/>
    </xf>
    <xf numFmtId="0" fontId="23" fillId="7" borderId="1" xfId="1" applyFont="1" applyFill="1" applyBorder="1" applyAlignment="1" applyProtection="1">
      <alignment horizontal="left" vertical="center" shrinkToFit="1"/>
      <protection locked="0" hidden="1"/>
    </xf>
    <xf numFmtId="0" fontId="9" fillId="9" borderId="21" xfId="2" applyFill="1" applyBorder="1" applyAlignment="1">
      <alignment horizontal="left" vertical="center"/>
    </xf>
    <xf numFmtId="0" fontId="9" fillId="9" borderId="24" xfId="2" applyFill="1" applyBorder="1" applyAlignment="1">
      <alignment horizontal="left" vertical="center"/>
    </xf>
    <xf numFmtId="0" fontId="9" fillId="9" borderId="20" xfId="2" applyFill="1" applyBorder="1" applyAlignment="1">
      <alignment horizontal="left" vertical="center"/>
    </xf>
    <xf numFmtId="49" fontId="14" fillId="7" borderId="8" xfId="1" applyNumberFormat="1" applyFont="1" applyFill="1" applyBorder="1" applyAlignment="1" applyProtection="1">
      <alignment horizontal="left" vertical="top"/>
      <protection locked="0" hidden="1"/>
    </xf>
    <xf numFmtId="49" fontId="14" fillId="7" borderId="7" xfId="1" applyNumberFormat="1" applyFont="1" applyFill="1" applyBorder="1" applyAlignment="1" applyProtection="1">
      <alignment horizontal="left" vertical="top"/>
      <protection locked="0" hidden="1"/>
    </xf>
    <xf numFmtId="49" fontId="14" fillId="7" borderId="6" xfId="1" applyNumberFormat="1" applyFont="1" applyFill="1" applyBorder="1" applyAlignment="1" applyProtection="1">
      <alignment horizontal="left" vertical="top"/>
      <protection locked="0" hidden="1"/>
    </xf>
    <xf numFmtId="49" fontId="14" fillId="7" borderId="5" xfId="1" applyNumberFormat="1" applyFont="1" applyFill="1" applyBorder="1" applyAlignment="1" applyProtection="1">
      <alignment horizontal="left" vertical="top"/>
      <protection locked="0" hidden="1"/>
    </xf>
    <xf numFmtId="49" fontId="14" fillId="7" borderId="0" xfId="1" applyNumberFormat="1" applyFont="1" applyFill="1" applyAlignment="1" applyProtection="1">
      <alignment horizontal="left" vertical="top"/>
      <protection locked="0" hidden="1"/>
    </xf>
    <xf numFmtId="49" fontId="14" fillId="7" borderId="4" xfId="1" applyNumberFormat="1" applyFont="1" applyFill="1" applyBorder="1" applyAlignment="1" applyProtection="1">
      <alignment horizontal="left" vertical="top"/>
      <protection locked="0" hidden="1"/>
    </xf>
    <xf numFmtId="49" fontId="14" fillId="7" borderId="3" xfId="1" applyNumberFormat="1" applyFont="1" applyFill="1" applyBorder="1" applyAlignment="1" applyProtection="1">
      <alignment horizontal="left" vertical="top"/>
      <protection locked="0" hidden="1"/>
    </xf>
    <xf numFmtId="49" fontId="14" fillId="7" borderId="2" xfId="1" applyNumberFormat="1" applyFont="1" applyFill="1" applyBorder="1" applyAlignment="1" applyProtection="1">
      <alignment horizontal="left" vertical="top"/>
      <protection locked="0" hidden="1"/>
    </xf>
    <xf numFmtId="49" fontId="14" fillId="7" borderId="1" xfId="1" applyNumberFormat="1" applyFont="1" applyFill="1" applyBorder="1" applyAlignment="1" applyProtection="1">
      <alignment horizontal="left" vertical="top"/>
      <protection locked="0" hidden="1"/>
    </xf>
    <xf numFmtId="0" fontId="23" fillId="7" borderId="8" xfId="1" applyFont="1" applyFill="1" applyBorder="1" applyAlignment="1" applyProtection="1">
      <alignment horizontal="left" vertical="center"/>
      <protection locked="0" hidden="1"/>
    </xf>
    <xf numFmtId="0" fontId="23" fillId="7" borderId="7" xfId="1" applyFont="1" applyFill="1" applyBorder="1" applyAlignment="1" applyProtection="1">
      <alignment horizontal="left" vertical="center"/>
      <protection locked="0" hidden="1"/>
    </xf>
    <xf numFmtId="0" fontId="23" fillId="7" borderId="6" xfId="1" applyFont="1" applyFill="1" applyBorder="1" applyAlignment="1" applyProtection="1">
      <alignment horizontal="left" vertical="center"/>
      <protection locked="0" hidden="1"/>
    </xf>
    <xf numFmtId="0" fontId="23" fillId="7" borderId="3" xfId="1" applyFont="1" applyFill="1" applyBorder="1" applyAlignment="1" applyProtection="1">
      <alignment horizontal="left" vertical="center"/>
      <protection locked="0" hidden="1"/>
    </xf>
    <xf numFmtId="0" fontId="23" fillId="7" borderId="2" xfId="1" applyFont="1" applyFill="1" applyBorder="1" applyAlignment="1" applyProtection="1">
      <alignment horizontal="left" vertical="center"/>
      <protection locked="0" hidden="1"/>
    </xf>
    <xf numFmtId="0" fontId="23" fillId="7" borderId="1" xfId="1" applyFont="1" applyFill="1" applyBorder="1" applyAlignment="1" applyProtection="1">
      <alignment horizontal="left" vertical="center"/>
      <protection locked="0" hidden="1"/>
    </xf>
    <xf numFmtId="0" fontId="23" fillId="7" borderId="8" xfId="1" applyFont="1" applyFill="1" applyBorder="1" applyAlignment="1" applyProtection="1">
      <alignment horizontal="left" vertical="center" shrinkToFit="1"/>
      <protection locked="0" hidden="1"/>
    </xf>
    <xf numFmtId="0" fontId="23" fillId="7" borderId="7" xfId="1" applyFont="1" applyFill="1" applyBorder="1" applyAlignment="1" applyProtection="1">
      <alignment horizontal="left" vertical="center" shrinkToFit="1"/>
      <protection locked="0" hidden="1"/>
    </xf>
    <xf numFmtId="0" fontId="23" fillId="7" borderId="6" xfId="1" applyFont="1" applyFill="1" applyBorder="1" applyAlignment="1" applyProtection="1">
      <alignment horizontal="left" vertical="center" shrinkToFit="1"/>
      <protection locked="0" hidden="1"/>
    </xf>
    <xf numFmtId="0" fontId="22" fillId="0" borderId="8" xfId="1" applyFont="1" applyBorder="1" applyAlignment="1" applyProtection="1">
      <alignment horizontal="left" vertical="top" wrapText="1"/>
      <protection locked="0" hidden="1"/>
    </xf>
    <xf numFmtId="0" fontId="22" fillId="0" borderId="7" xfId="1" applyFont="1" applyBorder="1" applyAlignment="1" applyProtection="1">
      <alignment horizontal="left" vertical="top" wrapText="1"/>
      <protection locked="0" hidden="1"/>
    </xf>
    <xf numFmtId="0" fontId="22" fillId="0" borderId="6" xfId="1" applyFont="1" applyBorder="1" applyAlignment="1" applyProtection="1">
      <alignment horizontal="left" vertical="top" wrapText="1"/>
      <protection locked="0" hidden="1"/>
    </xf>
    <xf numFmtId="0" fontId="22" fillId="0" borderId="5" xfId="1" applyFont="1" applyBorder="1" applyAlignment="1" applyProtection="1">
      <alignment horizontal="left" vertical="top" wrapText="1"/>
      <protection locked="0" hidden="1"/>
    </xf>
    <xf numFmtId="0" fontId="22" fillId="0" borderId="0" xfId="1" applyFont="1" applyAlignment="1" applyProtection="1">
      <alignment horizontal="left" vertical="top" wrapText="1"/>
      <protection locked="0" hidden="1"/>
    </xf>
    <xf numFmtId="0" fontId="22" fillId="0" borderId="4" xfId="1" applyFont="1" applyBorder="1" applyAlignment="1" applyProtection="1">
      <alignment horizontal="left" vertical="top" wrapText="1"/>
      <protection locked="0" hidden="1"/>
    </xf>
    <xf numFmtId="0" fontId="22" fillId="0" borderId="3" xfId="1" applyFont="1" applyBorder="1" applyAlignment="1" applyProtection="1">
      <alignment horizontal="left" vertical="top" wrapText="1"/>
      <protection locked="0" hidden="1"/>
    </xf>
    <xf numFmtId="0" fontId="22" fillId="0" borderId="2" xfId="1" applyFont="1" applyBorder="1" applyAlignment="1" applyProtection="1">
      <alignment horizontal="left" vertical="top" wrapText="1"/>
      <protection locked="0" hidden="1"/>
    </xf>
    <xf numFmtId="0" fontId="22" fillId="0" borderId="1" xfId="1" applyFont="1" applyBorder="1" applyAlignment="1" applyProtection="1">
      <alignment horizontal="left" vertical="top" wrapText="1"/>
      <protection locked="0" hidden="1"/>
    </xf>
    <xf numFmtId="164" fontId="4" fillId="8" borderId="28" xfId="1" applyNumberFormat="1" applyFont="1" applyFill="1" applyBorder="1" applyAlignment="1" applyProtection="1">
      <alignment horizontal="center" shrinkToFit="1"/>
      <protection locked="0" hidden="1"/>
    </xf>
    <xf numFmtId="164" fontId="4" fillId="8" borderId="27" xfId="1" applyNumberFormat="1" applyFont="1" applyFill="1" applyBorder="1" applyAlignment="1" applyProtection="1">
      <alignment horizontal="center" shrinkToFit="1"/>
      <protection locked="0" hidden="1"/>
    </xf>
    <xf numFmtId="164" fontId="2" fillId="0" borderId="8" xfId="1" applyNumberFormat="1" applyFont="1" applyBorder="1" applyAlignment="1">
      <alignment horizontal="center" vertical="top" wrapText="1"/>
    </xf>
    <xf numFmtId="164" fontId="2" fillId="0" borderId="7" xfId="1" applyNumberFormat="1" applyFont="1" applyBorder="1" applyAlignment="1">
      <alignment horizontal="center" vertical="top" wrapText="1"/>
    </xf>
    <xf numFmtId="164" fontId="2" fillId="0" borderId="6" xfId="1" applyNumberFormat="1" applyFont="1" applyBorder="1" applyAlignment="1">
      <alignment horizontal="center" vertical="top" wrapText="1"/>
    </xf>
    <xf numFmtId="164" fontId="2" fillId="0" borderId="5" xfId="1" applyNumberFormat="1" applyFont="1" applyBorder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164" fontId="31" fillId="7" borderId="17" xfId="1" applyNumberFormat="1" applyFont="1" applyFill="1" applyBorder="1" applyAlignment="1" applyProtection="1">
      <alignment horizontal="center" vertical="center"/>
      <protection locked="0" hidden="1"/>
    </xf>
    <xf numFmtId="164" fontId="31" fillId="7" borderId="16" xfId="1" applyNumberFormat="1" applyFont="1" applyFill="1" applyBorder="1" applyAlignment="1" applyProtection="1">
      <alignment horizontal="center" vertical="center"/>
      <protection locked="0" hidden="1"/>
    </xf>
    <xf numFmtId="0" fontId="35" fillId="7" borderId="3" xfId="2" applyFont="1" applyFill="1" applyBorder="1" applyAlignment="1" applyProtection="1">
      <alignment horizontal="left" vertical="center"/>
      <protection locked="0" hidden="1"/>
    </xf>
    <xf numFmtId="0" fontId="14" fillId="8" borderId="8" xfId="1" applyFont="1" applyFill="1" applyBorder="1" applyAlignment="1" applyProtection="1">
      <alignment horizontal="center" vertical="center" wrapText="1"/>
      <protection locked="0" hidden="1"/>
    </xf>
    <xf numFmtId="0" fontId="14" fillId="8" borderId="7" xfId="1" applyFont="1" applyFill="1" applyBorder="1" applyAlignment="1" applyProtection="1">
      <alignment horizontal="center" vertical="center" wrapText="1"/>
      <protection locked="0" hidden="1"/>
    </xf>
    <xf numFmtId="0" fontId="14" fillId="8" borderId="6" xfId="1" applyFont="1" applyFill="1" applyBorder="1" applyAlignment="1" applyProtection="1">
      <alignment horizontal="center" vertical="center" wrapText="1"/>
      <protection locked="0" hidden="1"/>
    </xf>
    <xf numFmtId="0" fontId="14" fillId="8" borderId="5" xfId="1" applyFont="1" applyFill="1" applyBorder="1" applyAlignment="1" applyProtection="1">
      <alignment horizontal="center" vertical="center" wrapText="1"/>
      <protection locked="0" hidden="1"/>
    </xf>
    <xf numFmtId="0" fontId="14" fillId="8" borderId="0" xfId="1" applyFont="1" applyFill="1" applyAlignment="1" applyProtection="1">
      <alignment horizontal="center" vertical="center" wrapText="1"/>
      <protection locked="0" hidden="1"/>
    </xf>
    <xf numFmtId="0" fontId="14" fillId="8" borderId="4" xfId="1" applyFont="1" applyFill="1" applyBorder="1" applyAlignment="1" applyProtection="1">
      <alignment horizontal="center" vertical="center" wrapText="1"/>
      <protection locked="0" hidden="1"/>
    </xf>
    <xf numFmtId="0" fontId="14" fillId="8" borderId="3" xfId="1" applyFont="1" applyFill="1" applyBorder="1" applyAlignment="1" applyProtection="1">
      <alignment horizontal="center" vertical="center" wrapText="1"/>
      <protection locked="0" hidden="1"/>
    </xf>
    <xf numFmtId="0" fontId="14" fillId="8" borderId="2" xfId="1" applyFont="1" applyFill="1" applyBorder="1" applyAlignment="1" applyProtection="1">
      <alignment horizontal="center" vertical="center" wrapText="1"/>
      <protection locked="0" hidden="1"/>
    </xf>
    <xf numFmtId="0" fontId="14" fillId="8" borderId="1" xfId="1" applyFont="1" applyFill="1" applyBorder="1" applyAlignment="1" applyProtection="1">
      <alignment horizontal="center" vertical="center" wrapText="1"/>
      <protection locked="0" hidden="1"/>
    </xf>
    <xf numFmtId="164" fontId="9" fillId="7" borderId="21" xfId="2" applyNumberFormat="1" applyFill="1" applyBorder="1" applyAlignment="1" applyProtection="1">
      <alignment horizontal="left" vertical="top" shrinkToFit="1"/>
      <protection locked="0" hidden="1"/>
    </xf>
    <xf numFmtId="0" fontId="17" fillId="2" borderId="21" xfId="2" applyFont="1" applyFill="1" applyBorder="1" applyAlignment="1">
      <alignment horizontal="left" vertical="center"/>
    </xf>
    <xf numFmtId="0" fontId="17" fillId="2" borderId="24" xfId="2" applyFont="1" applyFill="1" applyBorder="1" applyAlignment="1">
      <alignment horizontal="left" vertical="center"/>
    </xf>
    <xf numFmtId="0" fontId="17" fillId="2" borderId="20" xfId="2" applyFont="1" applyFill="1" applyBorder="1" applyAlignment="1">
      <alignment horizontal="left" vertical="center"/>
    </xf>
    <xf numFmtId="165" fontId="14" fillId="0" borderId="29" xfId="1" applyNumberFormat="1" applyFont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1" fillId="0" borderId="20" xfId="1" applyBorder="1" applyAlignment="1">
      <alignment horizontal="left" vertical="top"/>
    </xf>
    <xf numFmtId="0" fontId="6" fillId="8" borderId="8" xfId="1" applyFont="1" applyFill="1" applyBorder="1" applyAlignment="1" applyProtection="1">
      <alignment horizontal="left" vertical="center"/>
      <protection locked="0" hidden="1"/>
    </xf>
    <xf numFmtId="0" fontId="1" fillId="0" borderId="7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7" borderId="21" xfId="1" applyFont="1" applyFill="1" applyBorder="1" applyAlignment="1">
      <alignment horizontal="left" vertical="center" shrinkToFit="1"/>
    </xf>
    <xf numFmtId="164" fontId="6" fillId="7" borderId="7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6" xfId="1" applyNumberFormat="1" applyFont="1" applyFill="1" applyBorder="1" applyAlignment="1" applyProtection="1">
      <alignment horizontal="center" vertical="center"/>
      <protection locked="0" hidden="1"/>
    </xf>
    <xf numFmtId="164" fontId="2" fillId="3" borderId="30" xfId="1" applyNumberFormat="1" applyFont="1" applyFill="1" applyBorder="1" applyAlignment="1" applyProtection="1">
      <alignment horizontal="left" shrinkToFit="1"/>
      <protection locked="0" hidden="1"/>
    </xf>
    <xf numFmtId="164" fontId="2" fillId="3" borderId="33" xfId="1" applyNumberFormat="1" applyFont="1" applyFill="1" applyBorder="1" applyAlignment="1" applyProtection="1">
      <alignment horizontal="left" shrinkToFit="1"/>
      <protection locked="0" hidden="1"/>
    </xf>
    <xf numFmtId="164" fontId="2" fillId="3" borderId="21" xfId="1" applyNumberFormat="1" applyFont="1" applyFill="1" applyBorder="1" applyAlignment="1" applyProtection="1">
      <alignment vertical="top" shrinkToFit="1"/>
      <protection locked="0" hidden="1"/>
    </xf>
    <xf numFmtId="164" fontId="2" fillId="3" borderId="20" xfId="1" applyNumberFormat="1" applyFont="1" applyFill="1" applyBorder="1" applyAlignment="1" applyProtection="1">
      <alignment vertical="top" shrinkToFit="1"/>
      <protection locked="0" hidden="1"/>
    </xf>
    <xf numFmtId="0" fontId="17" fillId="13" borderId="21" xfId="2" applyFont="1" applyFill="1" applyBorder="1" applyAlignment="1">
      <alignment horizontal="left" vertical="center"/>
    </xf>
    <xf numFmtId="0" fontId="17" fillId="13" borderId="24" xfId="2" applyFont="1" applyFill="1" applyBorder="1" applyAlignment="1">
      <alignment horizontal="left" vertical="center"/>
    </xf>
    <xf numFmtId="0" fontId="17" fillId="13" borderId="20" xfId="2" applyFont="1" applyFill="1" applyBorder="1" applyAlignment="1">
      <alignment horizontal="left" vertical="center"/>
    </xf>
    <xf numFmtId="0" fontId="29" fillId="4" borderId="8" xfId="1" applyFont="1" applyFill="1" applyBorder="1" applyAlignment="1" applyProtection="1">
      <alignment horizontal="left" vertical="top" wrapText="1"/>
      <protection locked="0" hidden="1"/>
    </xf>
    <xf numFmtId="0" fontId="29" fillId="4" borderId="7" xfId="1" applyFont="1" applyFill="1" applyBorder="1" applyAlignment="1" applyProtection="1">
      <alignment horizontal="left" vertical="top" wrapText="1"/>
      <protection locked="0" hidden="1"/>
    </xf>
    <xf numFmtId="0" fontId="29" fillId="4" borderId="6" xfId="1" applyFont="1" applyFill="1" applyBorder="1" applyAlignment="1" applyProtection="1">
      <alignment horizontal="left" vertical="top" wrapText="1"/>
      <protection locked="0" hidden="1"/>
    </xf>
    <xf numFmtId="0" fontId="29" fillId="4" borderId="5" xfId="1" applyFont="1" applyFill="1" applyBorder="1" applyAlignment="1" applyProtection="1">
      <alignment horizontal="left" vertical="top" wrapText="1"/>
      <protection locked="0" hidden="1"/>
    </xf>
    <xf numFmtId="0" fontId="29" fillId="4" borderId="0" xfId="1" applyFont="1" applyFill="1" applyAlignment="1" applyProtection="1">
      <alignment horizontal="left" vertical="top" wrapText="1"/>
      <protection locked="0" hidden="1"/>
    </xf>
    <xf numFmtId="0" fontId="29" fillId="4" borderId="4" xfId="1" applyFont="1" applyFill="1" applyBorder="1" applyAlignment="1" applyProtection="1">
      <alignment horizontal="left" vertical="top" wrapText="1"/>
      <protection locked="0" hidden="1"/>
    </xf>
    <xf numFmtId="0" fontId="29" fillId="4" borderId="3" xfId="1" applyFont="1" applyFill="1" applyBorder="1" applyAlignment="1" applyProtection="1">
      <alignment horizontal="left" vertical="top" wrapText="1"/>
      <protection locked="0" hidden="1"/>
    </xf>
    <xf numFmtId="0" fontId="29" fillId="4" borderId="2" xfId="1" applyFont="1" applyFill="1" applyBorder="1" applyAlignment="1" applyProtection="1">
      <alignment horizontal="left" vertical="top" wrapText="1"/>
      <protection locked="0" hidden="1"/>
    </xf>
    <xf numFmtId="0" fontId="29" fillId="4" borderId="1" xfId="1" applyFont="1" applyFill="1" applyBorder="1" applyAlignment="1" applyProtection="1">
      <alignment horizontal="left" vertical="top" wrapText="1"/>
      <protection locked="0" hidden="1"/>
    </xf>
    <xf numFmtId="0" fontId="30" fillId="4" borderId="8" xfId="1" applyFont="1" applyFill="1" applyBorder="1" applyAlignment="1" applyProtection="1">
      <alignment horizontal="left" vertical="top" wrapText="1"/>
      <protection locked="0" hidden="1"/>
    </xf>
    <xf numFmtId="0" fontId="9" fillId="13" borderId="21" xfId="2" applyFill="1" applyBorder="1" applyAlignment="1">
      <alignment horizontal="left" shrinkToFit="1"/>
    </xf>
    <xf numFmtId="0" fontId="9" fillId="13" borderId="24" xfId="2" applyFill="1" applyBorder="1" applyAlignment="1">
      <alignment horizontal="left" shrinkToFit="1"/>
    </xf>
    <xf numFmtId="0" fontId="9" fillId="13" borderId="20" xfId="2" applyFill="1" applyBorder="1" applyAlignment="1">
      <alignment horizontal="left" shrinkToFit="1"/>
    </xf>
    <xf numFmtId="0" fontId="9" fillId="13" borderId="0" xfId="2" applyFill="1"/>
    <xf numFmtId="0" fontId="1" fillId="0" borderId="7" xfId="1" applyBorder="1"/>
    <xf numFmtId="0" fontId="1" fillId="0" borderId="23" xfId="1" applyBorder="1"/>
  </cellXfs>
  <cellStyles count="5">
    <cellStyle name="Link" xfId="2" builtinId="8"/>
    <cellStyle name="Link 2 2" xfId="4" xr:uid="{1573D2AB-647F-4045-8F67-B251A8977B66}"/>
    <cellStyle name="Standard" xfId="0" builtinId="0"/>
    <cellStyle name="Standard 2" xfId="1" xr:uid="{E25B2BAD-539D-9A4B-8A5F-C73C01E01739}"/>
    <cellStyle name="Standard 2 2" xfId="3" xr:uid="{EF1E60A7-4EB1-C240-AFEA-3D2D0DE16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142920</xdr:colOff>
      <xdr:row>1</xdr:row>
      <xdr:rowOff>47520</xdr:rowOff>
    </xdr:from>
    <xdr:to>
      <xdr:col>9</xdr:col>
      <xdr:colOff>72000</xdr:colOff>
      <xdr:row>8</xdr:row>
      <xdr:rowOff>84960</xdr:rowOff>
    </xdr:to>
    <xdr:pic>
      <xdr:nvPicPr>
        <xdr:cNvPr id="2" name="Picture 840" descr="Diwa_Logo">
          <a:extLst>
            <a:ext uri="{FF2B5EF4-FFF2-40B4-BE49-F238E27FC236}">
              <a16:creationId xmlns:a16="http://schemas.microsoft.com/office/drawing/2014/main" id="{50148C2D-79AC-C441-8F06-82733B9889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43420" y="250720"/>
          <a:ext cx="3129480" cy="145984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huggenberger@outlook.com" TargetMode="External"/><Relationship Id="rId1" Type="http://schemas.openxmlformats.org/officeDocument/2006/relationships/hyperlink" Target="mailto:gstuker@bluewin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hurs=yes&amp;season=summer&amp;bgLayer=pk&amp;resolution=6.39&amp;E=2701805&amp;N=1253023&amp;detours=yes&amp;trackId=156692106" TargetMode="External"/><Relationship Id="rId2" Type="http://schemas.openxmlformats.org/officeDocument/2006/relationships/hyperlink" Target="mailto:info@metzg-russikon.ch" TargetMode="External"/><Relationship Id="rId1" Type="http://schemas.openxmlformats.org/officeDocument/2006/relationships/hyperlink" Target="mailto:o_nussbaumer@bluewin.ch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ap.schweizmobil.ch/?lang=de&amp;photos=yes&amp;logo=yes&amp;detours=yes&amp;season=summer&amp;bgLayer=pk&amp;resolution=1.81&amp;E=2699891&amp;N=1249749&amp;trackId=810424686" TargetMode="External"/><Relationship Id="rId4" Type="http://schemas.openxmlformats.org/officeDocument/2006/relationships/hyperlink" Target="https://map.schweizmobil.ch/?lang=de&amp;photos=yes&amp;logo=yes&amp;detours=yes&amp;season=summer&amp;bgLayer=pk&amp;resolution=4.46&amp;E=2702675&amp;N=1253917&amp;trackId=88061342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7.09&amp;E=2699069&amp;N=1254943&amp;photos=yes&amp;logo=yes&amp;detours=yes&amp;trackId=1436966213" TargetMode="External"/><Relationship Id="rId2" Type="http://schemas.openxmlformats.org/officeDocument/2006/relationships/hyperlink" Target="https://map.schweizmobil.ch/?lang=de&amp;bgLayer=pk&amp;season=summer&amp;resolution=14.74&amp;E=2698772&amp;N=1256909&amp;photos=yes&amp;logo=yes&amp;detours=yes&amp;trackId=1885349611" TargetMode="External"/><Relationship Id="rId1" Type="http://schemas.openxmlformats.org/officeDocument/2006/relationships/hyperlink" Target="mailto:bruno.f.keller@bluewin.ch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<Relationship Id="rId4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3.01&amp;E=2754740&amp;N=1256601&amp;trackId=218824089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rossb&#252;chel.ch/" TargetMode="External"/><Relationship Id="rId1" Type="http://schemas.openxmlformats.org/officeDocument/2006/relationships/hyperlink" Target="mailto:bretschger@silk-rechtsanwaelte.ch" TargetMode="External"/><Relationship Id="rId6" Type="http://schemas.openxmlformats.org/officeDocument/2006/relationships/hyperlink" Target="https://map.schweizmobil.ch/?lang=de&amp;photos=yes&amp;logo=yes&amp;detours=yes&amp;season=summer&amp;bgLayer=pk&amp;resolution=1.34&amp;E=2757328&amp;N=1258820&amp;trackId=879798617" TargetMode="External"/><Relationship Id="rId5" Type="http://schemas.openxmlformats.org/officeDocument/2006/relationships/hyperlink" Target="https://map.schweizmobil.ch/?lang=de&amp;photos=yes&amp;logo=yes&amp;detours=yes&amp;season=summer&amp;bgLayer=pk&amp;resolution=1.22&amp;E=2756998&amp;N=1257869&amp;trackId=1739394837" TargetMode="External"/><Relationship Id="rId4" Type="http://schemas.openxmlformats.org/officeDocument/2006/relationships/hyperlink" Target="https://map.schweizmobil.ch/?lang=de&amp;photos=yes&amp;logo=yes&amp;detours=yes&amp;season=summer&amp;bgLayer=pk&amp;resolution=1.5&amp;E=2754895&amp;N=1257409&amp;trackId=61132945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3.59&amp;E=2678202&amp;N=1235710&amp;trackId=1244882612" TargetMode="External"/><Relationship Id="rId2" Type="http://schemas.openxmlformats.org/officeDocument/2006/relationships/hyperlink" Target="https://map.schweizmobil.ch/?lang=de&amp;photos=yes&amp;logo=yes&amp;detours=yes&amp;season=summer&amp;bgLayer=pk&amp;resolution=5.9&amp;E=2677612&amp;N=1236724&amp;layers=Wanderland%2CStation&amp;trackId=376165351" TargetMode="External"/><Relationship Id="rId1" Type="http://schemas.openxmlformats.org/officeDocument/2006/relationships/hyperlink" Target="mailto:rkbrunner@bluewin.ch" TargetMode="External"/><Relationship Id="rId5" Type="http://schemas.openxmlformats.org/officeDocument/2006/relationships/hyperlink" Target="https://map.schweizmobil.ch/?lang=de&amp;photos=yes&amp;logo=yes&amp;detours=yes&amp;season=summer&amp;bgLayer=pk&amp;resolution=1.66&amp;E=2677034&amp;N=1233369&amp;layers=Wanderland%2CStation&amp;trackId=1908364581" TargetMode="External"/><Relationship Id="rId4" Type="http://schemas.openxmlformats.org/officeDocument/2006/relationships/hyperlink" Target="https://map.schweizmobil.ch/?lang=de&amp;photos=yes&amp;logo=yes&amp;detours=yes&amp;season=summer&amp;bgLayer=pk&amp;resolution=1.66&amp;E=2677034&amp;N=1233369&amp;layers=Wanderland%2CStation&amp;trackId=190836458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6.51&amp;E=2698962&amp;N=1227057&amp;photos=yes&amp;logo=yes&amp;detours=yes&amp;trackId=494729687" TargetMode="External"/><Relationship Id="rId2" Type="http://schemas.openxmlformats.org/officeDocument/2006/relationships/hyperlink" Target="mailto:wirtschaft@inselufnau.ch,%20055%20410%2012%2025" TargetMode="External"/><Relationship Id="rId1" Type="http://schemas.openxmlformats.org/officeDocument/2006/relationships/hyperlink" Target="mailto:gstuker@bluewin.ch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ap.schweizmobil.ch/?lang=de&amp;bgLayer=pk&amp;season=summer&amp;resolution=5.38&amp;E=2698964&amp;N=1227431&amp;photos=yes&amp;logo=yes&amp;detours=yes&amp;trackId=130444308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3.72&amp;E=2614225&amp;N=1269622&amp;trackId=698801607" TargetMode="External"/><Relationship Id="rId2" Type="http://schemas.openxmlformats.org/officeDocument/2006/relationships/hyperlink" Target="https://map.schweizmobil.ch/?lang=de&amp;photos=yes&amp;logo=yes&amp;detours=yes&amp;season=summer&amp;bgLayer=pk&amp;resolution=7.44&amp;E=2614908&amp;N=1267672&amp;trackId=349259121" TargetMode="External"/><Relationship Id="rId1" Type="http://schemas.openxmlformats.org/officeDocument/2006/relationships/hyperlink" Target="mailto:o_nussbaumer@bluewin.ch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map.schweizmobil.ch/?lang=de&amp;photos=yes&amp;logo=yes&amp;detours=yes&amp;season=summer&amp;bgLayer=pk&amp;resolution=3.72&amp;E=2614225&amp;N=1269622&amp;trackId=69880160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10&amp;E=2704908&amp;N=1269213&amp;photos=yes&amp;logo=yes&amp;detours=yes&amp;trackId=925488801" TargetMode="External"/><Relationship Id="rId2" Type="http://schemas.openxmlformats.org/officeDocument/2006/relationships/hyperlink" Target="https://map.schweizmobil.ch/?lang=de&amp;bgLayer=pk&amp;season=summer&amp;resolution=10&amp;E=2704908&amp;N=1269213&amp;photos=yes&amp;logo=yes&amp;detours=yes&amp;trackId=925488801" TargetMode="External"/><Relationship Id="rId1" Type="http://schemas.openxmlformats.org/officeDocument/2006/relationships/hyperlink" Target="mailto:hans.sulser@bluewin.ch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map.schweizmobil.ch/?lang=de&amp;bgLayer=pk&amp;season=summer&amp;resolution=5&amp;E=2700265&amp;N=1267891&amp;photos=yes&amp;logo=yes&amp;detours=yes&amp;trackId=649204340" TargetMode="External"/><Relationship Id="rId4" Type="http://schemas.openxmlformats.org/officeDocument/2006/relationships/hyperlink" Target="https://map.schweizmobil.ch/?lang=de&amp;bgLayer=pk&amp;season=summer&amp;resolution=5&amp;E=2700265&amp;N=1267891&amp;photos=yes&amp;logo=yes&amp;detours=yes&amp;trackId=64920434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2.26&amp;E=2575768&amp;N=1196562&amp;trackId=126661003" TargetMode="External"/><Relationship Id="rId2" Type="http://schemas.openxmlformats.org/officeDocument/2006/relationships/hyperlink" Target="https://map.schweizmobil.ch/?lang=de&amp;photos=yes&amp;logo=yes&amp;detours=yes&amp;season=summer&amp;bgLayer=pk&amp;resolution=1&amp;E=2576096&amp;N=1196922&amp;trackId=1912272240" TargetMode="External"/><Relationship Id="rId1" Type="http://schemas.openxmlformats.org/officeDocument/2006/relationships/hyperlink" Target="mailto:kurtschaad@bluewin.ch" TargetMode="Externa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7.18&amp;E=2590134&amp;N=1197155&amp;photos=yes&amp;logo=yes&amp;detours=yes&amp;trackId=794695581" TargetMode="External"/><Relationship Id="rId2" Type="http://schemas.openxmlformats.org/officeDocument/2006/relationships/hyperlink" Target="https://map.schweizmobil.ch/?lang=de&amp;bgLayer=pk&amp;season=summer&amp;resolution=10.48&amp;E=2589993&amp;N=1194542&amp;photos=yes&amp;logo=yes&amp;detours=yes&amp;trackId=1505418150" TargetMode="External"/><Relationship Id="rId1" Type="http://schemas.openxmlformats.org/officeDocument/2006/relationships/hyperlink" Target="mailto:Bruno.f.keller@bluewin.ch" TargetMode="External"/><Relationship Id="rId5" Type="http://schemas.openxmlformats.org/officeDocument/2006/relationships/hyperlink" Target="https://map.schweizmobil.ch/?lang=de&amp;bgLayer=pk&amp;season=summer&amp;resolution=3.13&amp;E=2588720&amp;N=1194410&amp;photos=yes&amp;logo=yes&amp;detours=yes&amp;trackId=1452368113" TargetMode="External"/><Relationship Id="rId4" Type="http://schemas.openxmlformats.org/officeDocument/2006/relationships/hyperlink" Target="https://map.schweizmobil.ch/?lang=de&amp;bgLayer=pk&amp;season=summer&amp;resolution=2.41&amp;E=2586403&amp;N=1194764&amp;photos=yes&amp;logo=yes&amp;detours=yes&amp;trackId=2106317512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resolution=2.25&amp;E=2714500&amp;N=1236738&amp;bgLayer=pk&amp;layers=Wanderland%2CStation&amp;trackId=1145036014" TargetMode="External"/><Relationship Id="rId2" Type="http://schemas.openxmlformats.org/officeDocument/2006/relationships/hyperlink" Target="https://map.schweizmobil.ch/?lang=de&amp;photos=yes&amp;logo=yes&amp;detours=yes&amp;season=summer&amp;resolution=3.57&amp;E=2713335&amp;N=1237932&amp;bgLayer=pk&amp;layers=Wanderland%2CStation&amp;trackId=334013505" TargetMode="External"/><Relationship Id="rId1" Type="http://schemas.openxmlformats.org/officeDocument/2006/relationships/hyperlink" Target="mailto:wkaiser@datacomm.ch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map.schweizmobil.ch/?lang=de&amp;photos=yes&amp;logo=yes&amp;detours=yes&amp;season=summer&amp;resolution=1.51&amp;E=2712770&amp;N=1237083&amp;bgLayer=pk&amp;layers=Wanderland%2CStation&amp;trackId=1489101872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5&amp;E=2761535&amp;N=1178655&amp;photos=yes&amp;logo=yes&amp;detours=yes&amp;trackId=966874592" TargetMode="External"/><Relationship Id="rId2" Type="http://schemas.openxmlformats.org/officeDocument/2006/relationships/hyperlink" Target="https://map.schweizmobil.ch/?lang=de&amp;bgLayer=pk&amp;season=summer&amp;resolution=10&amp;E=2759291&amp;N=1178913&amp;photos=yes&amp;logo=yes&amp;detours=yes&amp;trackId=1962059156" TargetMode="External"/><Relationship Id="rId1" Type="http://schemas.openxmlformats.org/officeDocument/2006/relationships/hyperlink" Target="https://map.schweizmobil.ch/?lang=de&amp;bgLayer=pk&amp;season=summer&amp;resolution=10&amp;E=2759291&amp;N=1178913&amp;photos=yes&amp;logo=yes&amp;detours=yes&amp;trackId=1962059156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map.schweizmobil.ch/?lang=de&amp;bgLayer=pk&amp;season=summer&amp;resolution=5&amp;E=2761535&amp;N=1178655&amp;photos=yes&amp;logo=yes&amp;detours=yes&amp;trackId=966874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DE96-C4B7-2140-B471-3B710CB39395}">
  <sheetPr>
    <tabColor rgb="FFFF0000"/>
    <pageSetUpPr fitToPage="1"/>
  </sheetPr>
  <dimension ref="A2:N41"/>
  <sheetViews>
    <sheetView topLeftCell="A15" zoomScaleNormal="100" workbookViewId="0">
      <selection activeCell="I41" sqref="I41"/>
    </sheetView>
  </sheetViews>
  <sheetFormatPr baseColWidth="10" defaultColWidth="9" defaultRowHeight="15"/>
  <cols>
    <col min="1" max="1" width="5" style="343" customWidth="1"/>
    <col min="2" max="2" width="1" style="343" customWidth="1"/>
    <col min="3" max="3" width="0.7109375" style="343" customWidth="1"/>
    <col min="4" max="4" width="9.85546875" style="343" customWidth="1"/>
    <col min="5" max="5" width="0.85546875" style="343" customWidth="1"/>
    <col min="6" max="6" width="12.7109375" style="343" customWidth="1"/>
    <col min="7" max="7" width="9" style="343"/>
    <col min="8" max="8" width="2.7109375" style="343" customWidth="1"/>
    <col min="9" max="9" width="7.28515625" style="343" customWidth="1"/>
    <col min="10" max="10" width="3.28515625" style="343" customWidth="1"/>
    <col min="11" max="11" width="5.28515625" style="343" customWidth="1"/>
    <col min="12" max="13" width="2.5703125" style="343" customWidth="1"/>
    <col min="14" max="14" width="10.7109375" style="343" customWidth="1"/>
    <col min="15" max="15" width="17.42578125" style="343" customWidth="1"/>
    <col min="16" max="16384" width="9" style="343"/>
  </cols>
  <sheetData>
    <row r="2" spans="1:14">
      <c r="A2" s="354"/>
      <c r="B2" s="352"/>
      <c r="C2" s="355"/>
      <c r="D2" s="355"/>
      <c r="E2" s="355"/>
      <c r="F2" s="355"/>
      <c r="G2" s="355"/>
      <c r="H2" s="354"/>
      <c r="I2" s="352"/>
      <c r="J2" s="356"/>
      <c r="K2" s="355"/>
      <c r="L2" s="355"/>
      <c r="M2" s="355"/>
    </row>
    <row r="3" spans="1:14" ht="23">
      <c r="A3" s="365" t="s">
        <v>412</v>
      </c>
      <c r="B3" s="352"/>
      <c r="C3" s="355"/>
      <c r="D3" s="355"/>
      <c r="E3" s="355"/>
      <c r="F3" s="355"/>
      <c r="G3" s="355"/>
      <c r="H3" s="354"/>
      <c r="I3" s="364" t="s">
        <v>411</v>
      </c>
      <c r="J3" s="360" t="s">
        <v>410</v>
      </c>
      <c r="K3" s="360"/>
      <c r="L3" s="360"/>
      <c r="M3" s="360"/>
      <c r="N3" s="363"/>
    </row>
    <row r="4" spans="1:14" ht="18">
      <c r="A4" s="361" t="s">
        <v>409</v>
      </c>
      <c r="B4" s="352"/>
      <c r="C4" s="355"/>
      <c r="D4" s="355"/>
      <c r="E4" s="355"/>
      <c r="F4" s="355"/>
      <c r="G4" s="355"/>
      <c r="H4" s="354"/>
      <c r="I4" s="352"/>
      <c r="J4" s="356"/>
      <c r="K4" s="362"/>
      <c r="L4" s="362"/>
      <c r="M4" s="362"/>
      <c r="N4" s="362"/>
    </row>
    <row r="5" spans="1:14">
      <c r="A5" s="361" t="s">
        <v>408</v>
      </c>
      <c r="C5" s="356"/>
      <c r="D5" s="355"/>
      <c r="E5" s="356"/>
      <c r="F5" s="355"/>
      <c r="G5" s="355"/>
      <c r="H5" s="354"/>
      <c r="J5" s="354"/>
      <c r="K5" s="352"/>
    </row>
    <row r="6" spans="1:14" ht="23">
      <c r="A6" s="361" t="s">
        <v>407</v>
      </c>
      <c r="B6" s="356"/>
      <c r="C6" s="355"/>
      <c r="D6" s="356"/>
      <c r="E6" s="356"/>
      <c r="F6" s="355"/>
      <c r="G6" s="355"/>
      <c r="H6" s="354"/>
      <c r="J6" s="360" t="s">
        <v>406</v>
      </c>
      <c r="K6" s="359"/>
      <c r="L6" s="359"/>
      <c r="M6" s="359"/>
      <c r="N6" s="358"/>
    </row>
    <row r="7" spans="1:14">
      <c r="A7" s="353"/>
      <c r="B7" s="356"/>
      <c r="C7" s="355"/>
      <c r="D7" s="355"/>
      <c r="E7" s="356"/>
      <c r="F7" s="356"/>
      <c r="G7" s="355"/>
      <c r="H7" s="354"/>
      <c r="J7" s="354"/>
      <c r="K7" s="352"/>
    </row>
    <row r="8" spans="1:14">
      <c r="A8" s="357" t="s">
        <v>3</v>
      </c>
      <c r="B8" s="356"/>
      <c r="C8" s="355"/>
      <c r="D8" s="355"/>
      <c r="E8" s="356"/>
      <c r="F8" s="355"/>
      <c r="G8" s="355"/>
      <c r="H8" s="354"/>
      <c r="J8" s="354"/>
      <c r="K8" s="352"/>
    </row>
    <row r="9" spans="1:14">
      <c r="A9" s="353"/>
      <c r="B9" s="356"/>
      <c r="C9" s="355"/>
      <c r="D9" s="355"/>
      <c r="E9" s="356"/>
      <c r="F9" s="355"/>
      <c r="G9" s="355"/>
      <c r="H9" s="354"/>
      <c r="J9" s="353"/>
      <c r="K9" s="352"/>
    </row>
    <row r="10" spans="1:14">
      <c r="A10" s="353" t="s">
        <v>405</v>
      </c>
      <c r="B10" s="356"/>
      <c r="C10" s="355"/>
      <c r="D10" s="355"/>
      <c r="E10" s="356"/>
      <c r="F10" s="355"/>
      <c r="G10" s="355"/>
      <c r="H10" s="354"/>
      <c r="J10" s="353"/>
      <c r="K10" s="352"/>
    </row>
    <row r="11" spans="1:14">
      <c r="A11" s="353"/>
      <c r="B11" s="356"/>
      <c r="C11" s="355"/>
      <c r="D11" s="355"/>
      <c r="E11" s="356"/>
      <c r="F11" s="355"/>
      <c r="G11" s="355"/>
      <c r="H11" s="354"/>
      <c r="J11" s="353"/>
      <c r="K11" s="352"/>
    </row>
    <row r="12" spans="1:14">
      <c r="A12" s="353"/>
      <c r="B12" s="356"/>
      <c r="C12" s="355"/>
      <c r="D12" s="355"/>
      <c r="E12" s="356"/>
      <c r="F12" s="355"/>
      <c r="G12" s="355"/>
      <c r="H12" s="354"/>
      <c r="J12" s="353"/>
      <c r="K12" s="352"/>
    </row>
    <row r="13" spans="1:14" ht="24">
      <c r="F13" s="351" t="s">
        <v>404</v>
      </c>
    </row>
    <row r="14" spans="1:14">
      <c r="A14" s="343" t="s">
        <v>3</v>
      </c>
      <c r="D14" s="350" t="s">
        <v>3</v>
      </c>
    </row>
    <row r="15" spans="1:14">
      <c r="I15" s="350" t="s">
        <v>403</v>
      </c>
      <c r="N15" s="350" t="s">
        <v>402</v>
      </c>
    </row>
    <row r="17" spans="4:13">
      <c r="D17" s="349">
        <v>45748</v>
      </c>
      <c r="E17" s="344">
        <v>44566</v>
      </c>
      <c r="F17" s="348" t="s">
        <v>96</v>
      </c>
      <c r="I17" s="348" t="s">
        <v>102</v>
      </c>
    </row>
    <row r="19" spans="4:13" s="347" customFormat="1">
      <c r="D19" s="349">
        <v>45755</v>
      </c>
      <c r="F19" s="348" t="s">
        <v>401</v>
      </c>
      <c r="I19" s="348" t="s">
        <v>132</v>
      </c>
      <c r="M19" s="348"/>
    </row>
    <row r="21" spans="4:13">
      <c r="D21" s="344">
        <v>45762</v>
      </c>
      <c r="F21" s="343" t="s">
        <v>400</v>
      </c>
      <c r="I21" s="343" t="s">
        <v>399</v>
      </c>
    </row>
    <row r="23" spans="4:13">
      <c r="D23" s="344">
        <v>45769</v>
      </c>
      <c r="F23" s="343" t="s">
        <v>350</v>
      </c>
      <c r="I23" s="343" t="s">
        <v>353</v>
      </c>
    </row>
    <row r="25" spans="4:13">
      <c r="D25" s="344">
        <v>45776</v>
      </c>
      <c r="F25" s="343" t="s">
        <v>60</v>
      </c>
      <c r="I25" s="343" t="s">
        <v>398</v>
      </c>
    </row>
    <row r="27" spans="4:13">
      <c r="D27" s="344">
        <v>45783</v>
      </c>
      <c r="F27" s="343" t="s">
        <v>397</v>
      </c>
      <c r="G27" s="343" t="s">
        <v>3</v>
      </c>
      <c r="I27" s="343" t="s">
        <v>102</v>
      </c>
    </row>
    <row r="29" spans="4:13">
      <c r="D29" s="344">
        <v>45792</v>
      </c>
      <c r="F29" s="343" t="s">
        <v>396</v>
      </c>
    </row>
    <row r="31" spans="4:13">
      <c r="D31" s="344">
        <v>45797</v>
      </c>
      <c r="F31" s="343" t="s">
        <v>395</v>
      </c>
      <c r="I31" s="343" t="s">
        <v>167</v>
      </c>
    </row>
    <row r="32" spans="4:13">
      <c r="M32" s="346"/>
    </row>
    <row r="33" spans="4:11">
      <c r="D33" s="344">
        <v>45804</v>
      </c>
      <c r="F33" s="343" t="s">
        <v>394</v>
      </c>
      <c r="I33" s="343" t="s">
        <v>284</v>
      </c>
    </row>
    <row r="35" spans="4:11">
      <c r="D35" s="344">
        <v>45811</v>
      </c>
      <c r="F35" s="343" t="s">
        <v>245</v>
      </c>
      <c r="I35" s="343" t="s">
        <v>257</v>
      </c>
    </row>
    <row r="37" spans="4:11" ht="16">
      <c r="D37" s="344">
        <v>45818</v>
      </c>
      <c r="F37" s="345" t="s">
        <v>393</v>
      </c>
      <c r="G37" s="345"/>
      <c r="H37" s="345"/>
      <c r="I37" s="343" t="s">
        <v>132</v>
      </c>
      <c r="J37" s="345"/>
      <c r="K37" s="345"/>
    </row>
    <row r="39" spans="4:11">
      <c r="D39" s="344">
        <v>46190</v>
      </c>
      <c r="F39" s="343" t="s">
        <v>392</v>
      </c>
      <c r="I39" s="343" t="s">
        <v>196</v>
      </c>
    </row>
    <row r="41" spans="4:11">
      <c r="D41" s="344">
        <v>45832</v>
      </c>
      <c r="F41" s="343" t="s">
        <v>391</v>
      </c>
      <c r="I41" s="343" t="s">
        <v>167</v>
      </c>
    </row>
  </sheetData>
  <hyperlinks>
    <hyperlink ref="A8" r:id="rId1" xr:uid="{D3CE4219-7AA5-B248-BFDF-8DB249418A5E}"/>
    <hyperlink ref="A10" r:id="rId2" xr:uid="{F4B8B190-CCC7-1A4D-AF39-EF6A4502C7EE}"/>
  </hyperlinks>
  <pageMargins left="0.70866141732283472" right="0.70866141732283472" top="0.78740157480314965" bottom="0.78740157480314965" header="0.31496062992125984" footer="0.31496062992125984"/>
  <pageSetup paperSize="9" scale="8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4D37-0C85-CE4A-8572-64C798DB96B6}">
  <sheetPr>
    <tabColor rgb="FFFF0000"/>
    <pageSetUpPr fitToPage="1"/>
  </sheetPr>
  <dimension ref="B1:U81"/>
  <sheetViews>
    <sheetView zoomScale="54" zoomScaleNormal="54" zoomScalePageLayoutView="45" workbookViewId="0">
      <selection activeCell="F23" sqref="F23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/>
    <row r="2" spans="2:17" ht="38" thickBot="1">
      <c r="B2" s="240"/>
      <c r="N2" s="179" t="s">
        <v>74</v>
      </c>
      <c r="O2" s="395">
        <v>45748</v>
      </c>
      <c r="P2" s="396"/>
      <c r="Q2" s="397"/>
    </row>
    <row r="3" spans="2:17" ht="38" thickBot="1"/>
    <row r="4" spans="2:17" ht="20" customHeight="1">
      <c r="B4" s="404" t="s">
        <v>103</v>
      </c>
      <c r="C4" s="405"/>
      <c r="D4" s="405"/>
      <c r="E4" s="405"/>
      <c r="F4" s="405"/>
      <c r="G4" s="405"/>
      <c r="H4" s="405"/>
      <c r="I4" s="406"/>
      <c r="J4" s="422" t="s">
        <v>102</v>
      </c>
      <c r="K4" s="424"/>
      <c r="L4" s="443" t="s">
        <v>101</v>
      </c>
      <c r="M4" s="444"/>
      <c r="N4" s="445"/>
      <c r="O4" s="431">
        <v>1.4330000000000001</v>
      </c>
      <c r="P4" s="432"/>
      <c r="Q4" s="433"/>
    </row>
    <row r="5" spans="2:17" ht="20" customHeight="1" thickBot="1">
      <c r="B5" s="407"/>
      <c r="C5" s="408"/>
      <c r="D5" s="408"/>
      <c r="E5" s="408"/>
      <c r="F5" s="408"/>
      <c r="G5" s="408"/>
      <c r="H5" s="408"/>
      <c r="I5" s="409"/>
      <c r="J5" s="440"/>
      <c r="K5" s="427"/>
      <c r="L5" s="446"/>
      <c r="M5" s="447"/>
      <c r="N5" s="448"/>
      <c r="O5" s="434"/>
      <c r="P5" s="435"/>
      <c r="Q5" s="436"/>
    </row>
    <row r="6" spans="2:17" ht="38" thickBot="1">
      <c r="B6" s="410"/>
      <c r="C6" s="411"/>
      <c r="D6" s="411"/>
      <c r="E6" s="411"/>
      <c r="F6" s="411"/>
      <c r="G6" s="411"/>
      <c r="H6" s="411"/>
      <c r="I6" s="412"/>
      <c r="J6" s="441" t="s">
        <v>100</v>
      </c>
      <c r="K6" s="442"/>
      <c r="L6" s="449" t="str">
        <f>HYPERLINK("mailto:"&amp;K6,"Anmeldung")</f>
        <v>Anmeldung</v>
      </c>
      <c r="M6" s="450"/>
      <c r="N6" s="451"/>
      <c r="O6" s="437"/>
      <c r="P6" s="438"/>
      <c r="Q6" s="439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>
      <c r="B10" s="239" t="s">
        <v>24</v>
      </c>
      <c r="C10" s="197"/>
      <c r="D10" s="198"/>
      <c r="E10" s="193">
        <v>0.33958333333333335</v>
      </c>
      <c r="F10" s="192">
        <v>12</v>
      </c>
      <c r="G10" s="191" t="s">
        <v>99</v>
      </c>
      <c r="H10" s="84">
        <v>8.5</v>
      </c>
      <c r="I10" s="160" t="s">
        <v>32</v>
      </c>
      <c r="J10" s="195" t="s">
        <v>24</v>
      </c>
      <c r="K10" s="197"/>
      <c r="L10" s="196"/>
      <c r="M10" s="193">
        <v>0.38124999999999998</v>
      </c>
      <c r="N10" s="192">
        <v>12</v>
      </c>
      <c r="O10" s="191" t="s">
        <v>99</v>
      </c>
      <c r="P10" s="159">
        <v>5.0999999999999996</v>
      </c>
      <c r="Q10" s="81" t="s">
        <v>32</v>
      </c>
    </row>
    <row r="11" spans="2:17">
      <c r="B11" s="235" t="s">
        <v>98</v>
      </c>
      <c r="C11" s="193">
        <v>0.35833333333333334</v>
      </c>
      <c r="D11" s="192">
        <v>5</v>
      </c>
      <c r="E11" s="193">
        <v>0.36319444444444443</v>
      </c>
      <c r="F11" s="192">
        <v>2</v>
      </c>
      <c r="G11" s="191" t="s">
        <v>97</v>
      </c>
      <c r="H11" s="84">
        <v>342</v>
      </c>
      <c r="I11" s="83" t="s">
        <v>31</v>
      </c>
      <c r="J11" s="195" t="s">
        <v>98</v>
      </c>
      <c r="K11" s="193">
        <v>0.4</v>
      </c>
      <c r="L11" s="194">
        <v>5</v>
      </c>
      <c r="M11" s="193">
        <v>0.40486111111111112</v>
      </c>
      <c r="N11" s="192">
        <v>2</v>
      </c>
      <c r="O11" s="191" t="s">
        <v>97</v>
      </c>
      <c r="P11" s="84">
        <v>120</v>
      </c>
      <c r="Q11" s="81" t="s">
        <v>31</v>
      </c>
    </row>
    <row r="12" spans="2:17">
      <c r="B12" s="235" t="s">
        <v>96</v>
      </c>
      <c r="C12" s="193">
        <v>0.375</v>
      </c>
      <c r="D12" s="192">
        <v>2</v>
      </c>
      <c r="E12" s="193"/>
      <c r="F12" s="238" t="s">
        <v>3</v>
      </c>
      <c r="G12" s="191" t="s">
        <v>3</v>
      </c>
      <c r="H12" s="84">
        <v>231</v>
      </c>
      <c r="I12" s="83" t="s">
        <v>30</v>
      </c>
      <c r="J12" s="237" t="s">
        <v>95</v>
      </c>
      <c r="K12" s="193">
        <v>0.41666666666666669</v>
      </c>
      <c r="L12" s="194">
        <v>2</v>
      </c>
      <c r="M12" s="193" t="s">
        <v>3</v>
      </c>
      <c r="N12" s="192"/>
      <c r="O12" s="191"/>
      <c r="P12" s="84">
        <v>22</v>
      </c>
      <c r="Q12" s="81" t="s">
        <v>30</v>
      </c>
    </row>
    <row r="13" spans="2:17">
      <c r="B13" s="236"/>
      <c r="C13" s="193" t="s">
        <v>3</v>
      </c>
      <c r="D13" s="192" t="s">
        <v>3</v>
      </c>
      <c r="E13" s="193"/>
      <c r="F13" s="192" t="s">
        <v>3</v>
      </c>
      <c r="G13" s="191"/>
      <c r="H13" s="82">
        <v>0.10416666666666667</v>
      </c>
      <c r="I13" s="83" t="s">
        <v>29</v>
      </c>
      <c r="J13" s="195"/>
      <c r="K13" s="193"/>
      <c r="L13" s="194"/>
      <c r="M13" s="193"/>
      <c r="N13" s="192" t="s">
        <v>3</v>
      </c>
      <c r="O13" s="191"/>
      <c r="P13" s="82">
        <v>5.5555555555555552E-2</v>
      </c>
      <c r="Q13" s="81" t="s">
        <v>29</v>
      </c>
    </row>
    <row r="14" spans="2:17">
      <c r="B14" s="235"/>
      <c r="C14" s="193"/>
      <c r="D14" s="192"/>
      <c r="E14" s="193"/>
      <c r="F14" s="192"/>
      <c r="G14" s="191"/>
      <c r="H14" s="79">
        <v>0.15</v>
      </c>
      <c r="I14" s="80" t="s">
        <v>28</v>
      </c>
      <c r="J14" s="195" t="s">
        <v>94</v>
      </c>
      <c r="K14" s="193"/>
      <c r="L14" s="194"/>
      <c r="M14" s="193">
        <v>0.48541666666666666</v>
      </c>
      <c r="N14" s="192"/>
      <c r="O14" s="191" t="s">
        <v>93</v>
      </c>
      <c r="P14" s="79">
        <v>0.2</v>
      </c>
      <c r="Q14" s="81" t="s">
        <v>28</v>
      </c>
    </row>
    <row r="15" spans="2:17" ht="38" thickBot="1">
      <c r="B15" s="234"/>
      <c r="C15" s="233"/>
      <c r="D15" s="189"/>
      <c r="E15" s="232"/>
      <c r="F15" s="189"/>
      <c r="G15" s="231"/>
      <c r="H15" s="82">
        <f>H13*(100%+H14)</f>
        <v>0.11979166666666666</v>
      </c>
      <c r="I15" s="83" t="s">
        <v>27</v>
      </c>
      <c r="J15" s="202" t="s">
        <v>92</v>
      </c>
      <c r="K15" s="230">
        <v>0.48749999999999999</v>
      </c>
      <c r="L15" s="229"/>
      <c r="M15" s="204"/>
      <c r="N15" s="228"/>
      <c r="O15" s="203"/>
      <c r="P15" s="70">
        <f>P13*(100%+P14)</f>
        <v>6.6666666666666666E-2</v>
      </c>
      <c r="Q15" s="69" t="s">
        <v>27</v>
      </c>
    </row>
    <row r="16" spans="2:17" ht="25" customHeight="1">
      <c r="B16" s="413" t="s">
        <v>91</v>
      </c>
      <c r="C16" s="414"/>
      <c r="D16" s="414"/>
      <c r="E16" s="414"/>
      <c r="F16" s="414"/>
      <c r="G16" s="414"/>
      <c r="H16" s="414"/>
      <c r="I16" s="415"/>
      <c r="J16" s="416" t="s">
        <v>90</v>
      </c>
      <c r="K16" s="417"/>
      <c r="L16" s="417"/>
      <c r="M16" s="417"/>
      <c r="N16" s="417"/>
      <c r="O16" s="417"/>
      <c r="P16" s="417"/>
      <c r="Q16" s="418"/>
    </row>
    <row r="17" spans="2:17" ht="25" customHeight="1">
      <c r="B17" s="416"/>
      <c r="C17" s="417"/>
      <c r="D17" s="417"/>
      <c r="E17" s="417"/>
      <c r="F17" s="417"/>
      <c r="G17" s="417"/>
      <c r="H17" s="417"/>
      <c r="I17" s="418"/>
      <c r="J17" s="416"/>
      <c r="K17" s="417"/>
      <c r="L17" s="417"/>
      <c r="M17" s="417"/>
      <c r="N17" s="417"/>
      <c r="O17" s="417"/>
      <c r="P17" s="417"/>
      <c r="Q17" s="418"/>
    </row>
    <row r="18" spans="2:17" ht="25" customHeight="1">
      <c r="B18" s="416"/>
      <c r="C18" s="417"/>
      <c r="D18" s="417"/>
      <c r="E18" s="417"/>
      <c r="F18" s="417"/>
      <c r="G18" s="417"/>
      <c r="H18" s="417"/>
      <c r="I18" s="418"/>
      <c r="J18" s="416"/>
      <c r="K18" s="417"/>
      <c r="L18" s="417"/>
      <c r="M18" s="417"/>
      <c r="N18" s="417"/>
      <c r="O18" s="417"/>
      <c r="P18" s="417"/>
      <c r="Q18" s="418"/>
    </row>
    <row r="19" spans="2:17" ht="25" customHeight="1" thickBot="1">
      <c r="B19" s="419"/>
      <c r="C19" s="420"/>
      <c r="D19" s="420"/>
      <c r="E19" s="420"/>
      <c r="F19" s="420"/>
      <c r="G19" s="420"/>
      <c r="H19" s="420"/>
      <c r="I19" s="421"/>
      <c r="J19" s="419"/>
      <c r="K19" s="420"/>
      <c r="L19" s="420"/>
      <c r="M19" s="420"/>
      <c r="N19" s="420"/>
      <c r="O19" s="420"/>
      <c r="P19" s="420"/>
      <c r="Q19" s="421"/>
    </row>
    <row r="20" spans="2:17" ht="38" thickBot="1">
      <c r="B20" s="147" t="s">
        <v>57</v>
      </c>
      <c r="C20" s="478" t="s">
        <v>415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416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418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0.49479166666666663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0.48333333333333334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>
      <c r="B24" s="129"/>
      <c r="C24" s="227">
        <v>0.5</v>
      </c>
      <c r="D24" s="428" t="s">
        <v>89</v>
      </c>
      <c r="E24" s="429"/>
      <c r="F24" s="429"/>
      <c r="G24" s="429"/>
      <c r="H24" s="429"/>
      <c r="I24" s="430"/>
      <c r="J24" s="422" t="s">
        <v>88</v>
      </c>
      <c r="K24" s="423"/>
      <c r="L24" s="423"/>
      <c r="M24" s="423"/>
      <c r="N24" s="423"/>
      <c r="O24" s="423"/>
      <c r="P24" s="423"/>
      <c r="Q24" s="424"/>
    </row>
    <row r="25" spans="2:17" ht="38" thickBot="1">
      <c r="B25" s="127"/>
      <c r="C25" s="226">
        <v>0.59375</v>
      </c>
      <c r="D25" s="398" t="s">
        <v>87</v>
      </c>
      <c r="E25" s="399"/>
      <c r="F25" s="399"/>
      <c r="G25" s="399"/>
      <c r="H25" s="399"/>
      <c r="I25" s="400"/>
      <c r="J25" s="425" t="s">
        <v>86</v>
      </c>
      <c r="K25" s="426"/>
      <c r="L25" s="426"/>
      <c r="M25" s="426"/>
      <c r="N25" s="426"/>
      <c r="O25" s="426"/>
      <c r="P25" s="426"/>
      <c r="Q25" s="427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85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413" t="s">
        <v>84</v>
      </c>
      <c r="C28" s="414"/>
      <c r="D28" s="414"/>
      <c r="E28" s="414"/>
      <c r="F28" s="414"/>
      <c r="G28" s="414"/>
      <c r="H28" s="414"/>
      <c r="I28" s="415"/>
      <c r="J28" s="413" t="s">
        <v>83</v>
      </c>
      <c r="K28" s="414"/>
      <c r="L28" s="414"/>
      <c r="M28" s="414"/>
      <c r="N28" s="414"/>
      <c r="O28" s="414"/>
      <c r="P28" s="414"/>
      <c r="Q28" s="415"/>
    </row>
    <row r="29" spans="2:17" ht="25" customHeight="1">
      <c r="B29" s="416"/>
      <c r="C29" s="417"/>
      <c r="D29" s="417"/>
      <c r="E29" s="417"/>
      <c r="F29" s="417"/>
      <c r="G29" s="417"/>
      <c r="H29" s="417"/>
      <c r="I29" s="418"/>
      <c r="J29" s="416"/>
      <c r="K29" s="417"/>
      <c r="L29" s="417"/>
      <c r="M29" s="417"/>
      <c r="N29" s="417"/>
      <c r="O29" s="417"/>
      <c r="P29" s="417"/>
      <c r="Q29" s="418"/>
    </row>
    <row r="30" spans="2:17" ht="25" customHeight="1">
      <c r="B30" s="416"/>
      <c r="C30" s="417"/>
      <c r="D30" s="417"/>
      <c r="E30" s="417"/>
      <c r="F30" s="417"/>
      <c r="G30" s="417"/>
      <c r="H30" s="417"/>
      <c r="I30" s="418"/>
      <c r="J30" s="416"/>
      <c r="K30" s="417"/>
      <c r="L30" s="417"/>
      <c r="M30" s="417"/>
      <c r="N30" s="417"/>
      <c r="O30" s="417"/>
      <c r="P30" s="417"/>
      <c r="Q30" s="418"/>
    </row>
    <row r="31" spans="2:17" ht="25" customHeight="1" thickBot="1">
      <c r="B31" s="419"/>
      <c r="C31" s="420"/>
      <c r="D31" s="420"/>
      <c r="E31" s="420"/>
      <c r="F31" s="420"/>
      <c r="G31" s="420"/>
      <c r="H31" s="420"/>
      <c r="I31" s="421"/>
      <c r="J31" s="419"/>
      <c r="K31" s="420"/>
      <c r="L31" s="420"/>
      <c r="M31" s="420"/>
      <c r="N31" s="420"/>
      <c r="O31" s="420"/>
      <c r="P31" s="420"/>
      <c r="Q31" s="421"/>
    </row>
    <row r="32" spans="2:17" ht="40" customHeight="1" thickBot="1">
      <c r="B32" s="118" t="s">
        <v>42</v>
      </c>
      <c r="C32" s="369" t="s">
        <v>417</v>
      </c>
      <c r="D32" s="370"/>
      <c r="E32" s="370"/>
      <c r="F32" s="370"/>
      <c r="G32" s="370"/>
      <c r="H32" s="370"/>
      <c r="I32" s="371"/>
      <c r="J32" s="117" t="s">
        <v>41</v>
      </c>
      <c r="K32" s="401"/>
      <c r="L32" s="402"/>
      <c r="M32" s="402"/>
      <c r="N32" s="402"/>
      <c r="O32" s="402"/>
      <c r="P32" s="402"/>
      <c r="Q32" s="403"/>
    </row>
    <row r="33" spans="2:20" hidden="1">
      <c r="B33" s="30" t="s">
        <v>40</v>
      </c>
      <c r="C33" s="26" t="s">
        <v>12</v>
      </c>
      <c r="D33" s="116">
        <f>C25 +H41</f>
        <v>0.62809027777777782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0.59375</v>
      </c>
      <c r="N33" s="38"/>
      <c r="O33" s="38"/>
      <c r="P33" s="37"/>
      <c r="Q33" s="112"/>
    </row>
    <row r="34" spans="2:20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20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20">
      <c r="B36" s="225" t="s">
        <v>80</v>
      </c>
      <c r="C36" s="224"/>
      <c r="D36" s="223"/>
      <c r="E36" s="222">
        <v>0.64513888888888893</v>
      </c>
      <c r="F36" s="210">
        <v>1</v>
      </c>
      <c r="G36" s="221" t="s">
        <v>79</v>
      </c>
      <c r="H36" s="84">
        <v>3</v>
      </c>
      <c r="I36" s="83" t="s">
        <v>32</v>
      </c>
      <c r="J36" s="220"/>
      <c r="K36" s="219"/>
      <c r="L36" s="218"/>
      <c r="M36" s="217"/>
      <c r="N36" s="208" t="s">
        <v>3</v>
      </c>
      <c r="O36" s="216"/>
      <c r="P36" s="90" t="s">
        <v>3</v>
      </c>
      <c r="Q36" s="89" t="s">
        <v>32</v>
      </c>
    </row>
    <row r="37" spans="2:20">
      <c r="B37" s="195" t="s">
        <v>24</v>
      </c>
      <c r="C37" s="215">
        <v>0.66319444444444442</v>
      </c>
      <c r="D37" s="192" t="s">
        <v>77</v>
      </c>
      <c r="E37" s="193"/>
      <c r="F37" s="214"/>
      <c r="G37" s="191" t="s">
        <v>3</v>
      </c>
      <c r="H37" s="84">
        <v>16</v>
      </c>
      <c r="I37" s="83" t="s">
        <v>31</v>
      </c>
      <c r="J37" s="195"/>
      <c r="K37" s="213"/>
      <c r="L37" s="212"/>
      <c r="M37" s="209" t="s">
        <v>3</v>
      </c>
      <c r="N37" s="208"/>
      <c r="O37" s="207"/>
      <c r="P37" s="84" t="s">
        <v>3</v>
      </c>
      <c r="Q37" s="81" t="s">
        <v>31</v>
      </c>
      <c r="T37" s="1" t="s">
        <v>3</v>
      </c>
    </row>
    <row r="38" spans="2:20">
      <c r="B38" s="195" t="s">
        <v>3</v>
      </c>
      <c r="C38" s="211" t="s">
        <v>3</v>
      </c>
      <c r="D38" s="192"/>
      <c r="E38" s="193"/>
      <c r="F38" s="208" t="s">
        <v>3</v>
      </c>
      <c r="G38" s="191"/>
      <c r="H38" s="84">
        <v>107</v>
      </c>
      <c r="I38" s="83" t="s">
        <v>30</v>
      </c>
      <c r="J38" s="195" t="s">
        <v>3</v>
      </c>
      <c r="K38" s="209" t="s">
        <v>3</v>
      </c>
      <c r="L38" s="210"/>
      <c r="M38" s="209"/>
      <c r="N38" s="208" t="s">
        <v>3</v>
      </c>
      <c r="O38" s="207"/>
      <c r="P38" s="84"/>
      <c r="Q38" s="81" t="s">
        <v>30</v>
      </c>
    </row>
    <row r="39" spans="2:20">
      <c r="B39" s="195"/>
      <c r="C39" s="193"/>
      <c r="D39" s="192"/>
      <c r="E39" s="193"/>
      <c r="F39" s="208" t="s">
        <v>3</v>
      </c>
      <c r="G39" s="191"/>
      <c r="H39" s="82">
        <v>2.9861111111111113E-2</v>
      </c>
      <c r="I39" s="83" t="s">
        <v>29</v>
      </c>
      <c r="J39" s="195"/>
      <c r="K39" s="209"/>
      <c r="L39" s="210"/>
      <c r="M39" s="209" t="s">
        <v>3</v>
      </c>
      <c r="N39" s="208" t="s">
        <v>3</v>
      </c>
      <c r="O39" s="207" t="s">
        <v>3</v>
      </c>
      <c r="P39" s="82">
        <v>0</v>
      </c>
      <c r="Q39" s="81" t="s">
        <v>29</v>
      </c>
    </row>
    <row r="40" spans="2:20">
      <c r="B40" s="195"/>
      <c r="C40" s="193"/>
      <c r="D40" s="192"/>
      <c r="E40" s="193"/>
      <c r="F40" s="208" t="s">
        <v>3</v>
      </c>
      <c r="G40" s="191" t="s">
        <v>3</v>
      </c>
      <c r="H40" s="79">
        <v>0.15</v>
      </c>
      <c r="I40" s="80" t="s">
        <v>28</v>
      </c>
      <c r="J40" s="195"/>
      <c r="K40" s="209"/>
      <c r="L40" s="210"/>
      <c r="M40" s="209"/>
      <c r="N40" s="208"/>
      <c r="O40" s="207"/>
      <c r="P40" s="79">
        <v>0.2</v>
      </c>
      <c r="Q40" s="78" t="s">
        <v>28</v>
      </c>
    </row>
    <row r="41" spans="2:20" ht="38" thickBot="1">
      <c r="B41" s="206"/>
      <c r="C41" s="204"/>
      <c r="D41" s="205"/>
      <c r="E41" s="204"/>
      <c r="F41" s="200"/>
      <c r="G41" s="203"/>
      <c r="H41" s="70">
        <f>H39*(100%+H40)</f>
        <v>3.4340277777777775E-2</v>
      </c>
      <c r="I41" s="75" t="s">
        <v>27</v>
      </c>
      <c r="J41" s="202"/>
      <c r="K41" s="201" t="s">
        <v>3</v>
      </c>
      <c r="L41" s="200"/>
      <c r="M41" s="201"/>
      <c r="N41" s="200"/>
      <c r="O41" s="199"/>
      <c r="P41" s="70">
        <f>P39*(100%+P40)</f>
        <v>0</v>
      </c>
      <c r="Q41" s="69" t="s">
        <v>27</v>
      </c>
    </row>
    <row r="42" spans="2:20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20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20">
      <c r="B44" s="195" t="s">
        <v>24</v>
      </c>
      <c r="C44" s="197"/>
      <c r="D44" s="198" t="s">
        <v>3</v>
      </c>
      <c r="E44" s="193">
        <v>0.46111111111111114</v>
      </c>
      <c r="F44" s="192" t="s">
        <v>82</v>
      </c>
      <c r="G44" s="191" t="s">
        <v>79</v>
      </c>
      <c r="H44" s="49"/>
      <c r="I44" s="43"/>
      <c r="J44" s="195" t="s">
        <v>78</v>
      </c>
      <c r="K44" s="197"/>
      <c r="L44" s="196"/>
      <c r="M44" s="193">
        <v>0.59305555555555556</v>
      </c>
      <c r="N44" s="192" t="s">
        <v>3</v>
      </c>
      <c r="O44" s="191" t="s">
        <v>81</v>
      </c>
      <c r="P44" s="43"/>
      <c r="Q44" s="54"/>
    </row>
    <row r="45" spans="2:20">
      <c r="B45" s="195" t="s">
        <v>80</v>
      </c>
      <c r="C45" s="193">
        <v>0.47916666666666669</v>
      </c>
      <c r="D45" s="192">
        <v>2</v>
      </c>
      <c r="E45" s="193">
        <v>0.48194444444444445</v>
      </c>
      <c r="F45" s="192" t="s">
        <v>3</v>
      </c>
      <c r="G45" s="191" t="s">
        <v>81</v>
      </c>
      <c r="H45" s="49"/>
      <c r="I45" s="43"/>
      <c r="J45" s="195" t="s">
        <v>80</v>
      </c>
      <c r="K45" s="193">
        <v>0.59930555555555554</v>
      </c>
      <c r="L45" s="194"/>
      <c r="M45" s="193">
        <v>0.60347222222222219</v>
      </c>
      <c r="N45" s="192">
        <v>1</v>
      </c>
      <c r="O45" s="191" t="s">
        <v>79</v>
      </c>
      <c r="P45" s="43"/>
      <c r="Q45" s="54"/>
    </row>
    <row r="46" spans="2:20">
      <c r="B46" s="195" t="s">
        <v>78</v>
      </c>
      <c r="C46" s="193">
        <v>0.4861111111111111</v>
      </c>
      <c r="D46" s="192"/>
      <c r="E46" s="193"/>
      <c r="F46" s="192" t="s">
        <v>3</v>
      </c>
      <c r="G46" s="191"/>
      <c r="H46" s="49"/>
      <c r="I46" s="43"/>
      <c r="J46" s="195" t="s">
        <v>24</v>
      </c>
      <c r="K46" s="193">
        <v>0.62152777777777779</v>
      </c>
      <c r="L46" s="194" t="s">
        <v>77</v>
      </c>
      <c r="M46" s="193"/>
      <c r="N46" s="192"/>
      <c r="O46" s="191"/>
      <c r="P46" s="43"/>
      <c r="Q46" s="54"/>
    </row>
    <row r="47" spans="2:20" ht="38" thickBot="1">
      <c r="B47" s="195"/>
      <c r="C47" s="193"/>
      <c r="D47" s="192"/>
      <c r="E47" s="193"/>
      <c r="F47" s="192"/>
      <c r="G47" s="191" t="s">
        <v>3</v>
      </c>
      <c r="H47" s="49"/>
      <c r="I47" s="43"/>
      <c r="J47" s="195"/>
      <c r="K47" s="193"/>
      <c r="L47" s="194"/>
      <c r="M47" s="193" t="s">
        <v>3</v>
      </c>
      <c r="N47" s="192"/>
      <c r="O47" s="191" t="s">
        <v>3</v>
      </c>
      <c r="P47" s="43"/>
      <c r="Q47" s="54"/>
    </row>
    <row r="48" spans="2:20" ht="38" thickBot="1">
      <c r="B48" s="190"/>
      <c r="C48" s="188" t="s">
        <v>3</v>
      </c>
      <c r="D48" s="187"/>
      <c r="E48" s="188"/>
      <c r="F48" s="187" t="s">
        <v>3</v>
      </c>
      <c r="G48" s="186"/>
      <c r="H48" s="49"/>
      <c r="I48" s="43"/>
      <c r="J48" s="190"/>
      <c r="K48" s="188"/>
      <c r="L48" s="189"/>
      <c r="M48" s="188" t="s">
        <v>3</v>
      </c>
      <c r="N48" s="187"/>
      <c r="O48" s="186"/>
      <c r="P48" s="43"/>
      <c r="Q48" s="42" t="s">
        <v>76</v>
      </c>
    </row>
    <row r="49" spans="2:21" ht="25" customHeight="1">
      <c r="B49" s="375"/>
      <c r="C49" s="375"/>
      <c r="D49" s="375"/>
      <c r="E49" s="375"/>
      <c r="F49" s="375"/>
      <c r="G49" s="375"/>
      <c r="H49" s="375"/>
      <c r="I49" s="376"/>
      <c r="J49" s="381" t="s">
        <v>75</v>
      </c>
      <c r="K49" s="382"/>
      <c r="L49" s="382"/>
      <c r="M49" s="382"/>
      <c r="N49" s="382"/>
      <c r="O49" s="382"/>
      <c r="P49" s="382"/>
      <c r="Q49" s="383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377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21" ht="25" customHeight="1">
      <c r="B51" s="377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21" ht="25" customHeight="1">
      <c r="B52" s="377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21" ht="25" customHeight="1">
      <c r="B53" s="377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21" ht="20" customHeight="1" thickBot="1">
      <c r="B54" s="379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0.49479166666666663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0.48333333333333334</v>
      </c>
    </row>
    <row r="58" spans="2:21">
      <c r="B58" s="30" t="s">
        <v>14</v>
      </c>
      <c r="C58" s="26" t="s">
        <v>12</v>
      </c>
      <c r="D58" s="25">
        <f>C25+H41</f>
        <v>0.62809027777777782</v>
      </c>
      <c r="E58" s="29" t="s">
        <v>3</v>
      </c>
      <c r="F58" s="477" t="s">
        <v>11</v>
      </c>
      <c r="G58" s="477"/>
      <c r="H58" s="28">
        <f>E36-D58</f>
        <v>1.7048611111111112E-2</v>
      </c>
      <c r="I58" s="27"/>
      <c r="J58" s="26" t="s">
        <v>13</v>
      </c>
      <c r="K58" s="26" t="s">
        <v>12</v>
      </c>
      <c r="L58" s="25">
        <f>C25+P41</f>
        <v>0.59375</v>
      </c>
      <c r="N58" s="477" t="s">
        <v>11</v>
      </c>
      <c r="O58" s="477"/>
      <c r="P58" s="24">
        <f>K37-L58</f>
        <v>-0.59375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476"/>
      <c r="N78" s="476"/>
      <c r="O78" s="476"/>
      <c r="P78" s="476"/>
      <c r="Q78" s="476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476"/>
      <c r="N79" s="476"/>
      <c r="O79" s="476"/>
      <c r="P79" s="476"/>
      <c r="Q79" s="476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476"/>
      <c r="N80" s="476"/>
      <c r="O80" s="476"/>
      <c r="P80" s="476"/>
      <c r="Q80" s="476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476"/>
      <c r="N81" s="476"/>
      <c r="O81" s="476"/>
      <c r="P81" s="476"/>
      <c r="Q81" s="476"/>
    </row>
  </sheetData>
  <mergeCells count="41"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</mergeCells>
  <hyperlinks>
    <hyperlink ref="J6" r:id="rId1" xr:uid="{B292AE9F-B248-A642-BD26-4EC4E28615E6}"/>
    <hyperlink ref="J25" r:id="rId2" display="info@metzg-russikon.ch" xr:uid="{223871C5-D6EF-7647-8611-8516F741B66C}"/>
    <hyperlink ref="C20:I20" r:id="rId3" display="2025 Rikon VM A" xr:uid="{A0320700-1571-F641-A3AB-18E00237802F}"/>
    <hyperlink ref="K20:Q20" r:id="rId4" display="2025 Rikon VM B" xr:uid="{8F7A06B9-825A-8442-B7DB-1BE27211D28D}"/>
    <hyperlink ref="C32:I32" r:id="rId5" display="2025 Russikon NM A / B" xr:uid="{31C48E55-40E4-2A41-BA73-724A168B6651}"/>
  </hyperlinks>
  <pageMargins left="0.70866141732283472" right="0.70866141732283472" top="0.78740157480314965" bottom="0.78740157480314965" header="0.31496062992125984" footer="0.31496062992125984"/>
  <pageSetup paperSize="9" scale="29" orientation="landscape" horizontalDpi="0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B16E-DE19-6E42-862A-A0BA6D3033ED}">
  <sheetPr>
    <tabColor rgb="FFFF0000"/>
    <pageSetUpPr fitToPage="1"/>
  </sheetPr>
  <dimension ref="B1:U81"/>
  <sheetViews>
    <sheetView view="pageLayout" topLeftCell="B1" zoomScale="53" zoomScaleNormal="38" zoomScalePageLayoutView="53" workbookViewId="0">
      <selection activeCell="J21" sqref="J2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179" t="s">
        <v>74</v>
      </c>
      <c r="O2" s="488">
        <v>45755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133</v>
      </c>
      <c r="C4" s="498"/>
      <c r="D4" s="498"/>
      <c r="E4" s="498"/>
      <c r="F4" s="498"/>
      <c r="G4" s="498"/>
      <c r="H4" s="498"/>
      <c r="I4" s="499"/>
      <c r="J4" s="422" t="s">
        <v>132</v>
      </c>
      <c r="K4" s="424"/>
      <c r="L4" s="443" t="s">
        <v>131</v>
      </c>
      <c r="M4" s="444"/>
      <c r="N4" s="445"/>
      <c r="O4" s="431">
        <v>1.8425</v>
      </c>
      <c r="P4" s="432"/>
      <c r="Q4" s="433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434"/>
      <c r="P5" s="435"/>
      <c r="Q5" s="436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130</v>
      </c>
      <c r="K6" s="442"/>
      <c r="L6" s="449" t="str">
        <f>HYPERLINK("mailto:"&amp;K6,"Anmeldung")</f>
        <v>Anmeldung</v>
      </c>
      <c r="M6" s="450"/>
      <c r="N6" s="451"/>
      <c r="O6" s="437"/>
      <c r="P6" s="438"/>
      <c r="Q6" s="439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 ht="45">
      <c r="B10" s="93" t="s">
        <v>24</v>
      </c>
      <c r="C10" s="162"/>
      <c r="D10" s="161"/>
      <c r="E10" s="57">
        <v>0.34444444444444444</v>
      </c>
      <c r="F10" s="56" t="s">
        <v>82</v>
      </c>
      <c r="G10" s="55" t="s">
        <v>129</v>
      </c>
      <c r="H10" s="84" t="s">
        <v>128</v>
      </c>
      <c r="I10" s="160" t="s">
        <v>32</v>
      </c>
      <c r="J10" s="59" t="s">
        <v>24</v>
      </c>
      <c r="K10" s="61"/>
      <c r="L10" s="60"/>
      <c r="M10" s="57">
        <v>0.37152777777777779</v>
      </c>
      <c r="N10" s="56">
        <v>34</v>
      </c>
      <c r="O10" s="55" t="s">
        <v>127</v>
      </c>
      <c r="P10" s="159" t="s">
        <v>126</v>
      </c>
      <c r="Q10" s="81" t="s">
        <v>32</v>
      </c>
    </row>
    <row r="11" spans="2:17" ht="45">
      <c r="B11" s="59" t="s">
        <v>98</v>
      </c>
      <c r="C11" s="57">
        <v>0.35972222222222222</v>
      </c>
      <c r="D11" s="56">
        <v>7</v>
      </c>
      <c r="E11" s="57">
        <v>0.36666666666666664</v>
      </c>
      <c r="F11" s="56" t="s">
        <v>123</v>
      </c>
      <c r="G11" s="55" t="s">
        <v>125</v>
      </c>
      <c r="H11" s="84">
        <v>328</v>
      </c>
      <c r="I11" s="83" t="s">
        <v>31</v>
      </c>
      <c r="J11" s="59" t="s">
        <v>124</v>
      </c>
      <c r="K11" s="57">
        <v>0.38263888888888886</v>
      </c>
      <c r="L11" s="58">
        <v>1</v>
      </c>
      <c r="M11" s="57">
        <v>0.39097222222222222</v>
      </c>
      <c r="N11" s="56" t="s">
        <v>123</v>
      </c>
      <c r="O11" s="55" t="s">
        <v>122</v>
      </c>
      <c r="P11" s="84">
        <v>119</v>
      </c>
      <c r="Q11" s="81" t="s">
        <v>31</v>
      </c>
    </row>
    <row r="12" spans="2:17" ht="45">
      <c r="B12" s="59" t="s">
        <v>121</v>
      </c>
      <c r="C12" s="57">
        <v>0.37013888888888891</v>
      </c>
      <c r="D12" s="56" t="s">
        <v>3</v>
      </c>
      <c r="E12" s="57"/>
      <c r="F12" s="158" t="s">
        <v>3</v>
      </c>
      <c r="G12" s="55" t="s">
        <v>3</v>
      </c>
      <c r="H12" s="84">
        <v>190</v>
      </c>
      <c r="I12" s="83" t="s">
        <v>30</v>
      </c>
      <c r="J12" s="157" t="s">
        <v>120</v>
      </c>
      <c r="K12" s="57">
        <v>0.40486111111111112</v>
      </c>
      <c r="L12" s="58"/>
      <c r="M12" s="57"/>
      <c r="N12" s="56"/>
      <c r="O12" s="55"/>
      <c r="P12" s="84">
        <v>131</v>
      </c>
      <c r="Q12" s="81" t="s">
        <v>30</v>
      </c>
    </row>
    <row r="13" spans="2:17" ht="45">
      <c r="B13" s="156"/>
      <c r="C13" s="57" t="s">
        <v>3</v>
      </c>
      <c r="D13" s="56" t="s">
        <v>3</v>
      </c>
      <c r="E13" s="57"/>
      <c r="F13" s="56"/>
      <c r="G13" s="55"/>
      <c r="H13" s="82">
        <v>0.12430555555555556</v>
      </c>
      <c r="I13" s="83" t="s">
        <v>29</v>
      </c>
      <c r="J13" s="59"/>
      <c r="K13" s="57"/>
      <c r="L13" s="58"/>
      <c r="M13" s="57"/>
      <c r="N13" s="56" t="s">
        <v>3</v>
      </c>
      <c r="O13" s="55"/>
      <c r="P13" s="82">
        <v>6.25E-2</v>
      </c>
      <c r="Q13" s="81" t="s">
        <v>29</v>
      </c>
    </row>
    <row r="14" spans="2:17" ht="45">
      <c r="B14" s="59"/>
      <c r="C14" s="57"/>
      <c r="D14" s="56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</v>
      </c>
      <c r="Q14" s="81" t="s">
        <v>28</v>
      </c>
    </row>
    <row r="15" spans="2:17" ht="46" thickBot="1">
      <c r="B15" s="155"/>
      <c r="C15" s="154"/>
      <c r="D15" s="152"/>
      <c r="E15" s="153"/>
      <c r="F15" s="152"/>
      <c r="G15" s="151"/>
      <c r="H15" s="82">
        <f>H13*(100%+H14)</f>
        <v>0.12430555555555556</v>
      </c>
      <c r="I15" s="83" t="s">
        <v>27</v>
      </c>
      <c r="J15" s="74"/>
      <c r="K15" s="150"/>
      <c r="L15" s="149"/>
      <c r="M15" s="73"/>
      <c r="N15" s="148"/>
      <c r="O15" s="76"/>
      <c r="P15" s="70">
        <f>P13*(100%+P14)</f>
        <v>7.4999999999999997E-2</v>
      </c>
      <c r="Q15" s="69" t="s">
        <v>27</v>
      </c>
    </row>
    <row r="16" spans="2:17" ht="25" customHeight="1">
      <c r="B16" s="413" t="s">
        <v>119</v>
      </c>
      <c r="C16" s="414"/>
      <c r="D16" s="414"/>
      <c r="E16" s="414"/>
      <c r="F16" s="414"/>
      <c r="G16" s="414"/>
      <c r="H16" s="414"/>
      <c r="I16" s="415"/>
      <c r="J16" s="416" t="s">
        <v>118</v>
      </c>
      <c r="K16" s="417"/>
      <c r="L16" s="417"/>
      <c r="M16" s="417"/>
      <c r="N16" s="417"/>
      <c r="O16" s="417"/>
      <c r="P16" s="417"/>
      <c r="Q16" s="418"/>
    </row>
    <row r="17" spans="2:17" ht="25" customHeight="1">
      <c r="B17" s="416"/>
      <c r="C17" s="417"/>
      <c r="D17" s="417"/>
      <c r="E17" s="417"/>
      <c r="F17" s="417"/>
      <c r="G17" s="417"/>
      <c r="H17" s="417"/>
      <c r="I17" s="418"/>
      <c r="J17" s="416"/>
      <c r="K17" s="417"/>
      <c r="L17" s="417"/>
      <c r="M17" s="417"/>
      <c r="N17" s="417"/>
      <c r="O17" s="417"/>
      <c r="P17" s="417"/>
      <c r="Q17" s="418"/>
    </row>
    <row r="18" spans="2:17" ht="25" customHeight="1">
      <c r="B18" s="416"/>
      <c r="C18" s="417"/>
      <c r="D18" s="417"/>
      <c r="E18" s="417"/>
      <c r="F18" s="417"/>
      <c r="G18" s="417"/>
      <c r="H18" s="417"/>
      <c r="I18" s="418"/>
      <c r="J18" s="416"/>
      <c r="K18" s="417"/>
      <c r="L18" s="417"/>
      <c r="M18" s="417"/>
      <c r="N18" s="417"/>
      <c r="O18" s="417"/>
      <c r="P18" s="417"/>
      <c r="Q18" s="418"/>
    </row>
    <row r="19" spans="2:17" ht="25" customHeight="1" thickBot="1">
      <c r="B19" s="419"/>
      <c r="C19" s="420"/>
      <c r="D19" s="420"/>
      <c r="E19" s="420"/>
      <c r="F19" s="420"/>
      <c r="G19" s="420"/>
      <c r="H19" s="420"/>
      <c r="I19" s="421"/>
      <c r="J19" s="419"/>
      <c r="K19" s="420"/>
      <c r="L19" s="420"/>
      <c r="M19" s="420"/>
      <c r="N19" s="420"/>
      <c r="O19" s="420"/>
      <c r="P19" s="420"/>
      <c r="Q19" s="421"/>
    </row>
    <row r="20" spans="2:17" ht="38" thickBot="1">
      <c r="B20" s="147" t="s">
        <v>57</v>
      </c>
      <c r="C20" s="478" t="s">
        <v>117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116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419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0.49444444444444446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0.47986111111111113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0.49652777777777779</v>
      </c>
      <c r="D24" s="512" t="s">
        <v>115</v>
      </c>
      <c r="E24" s="513"/>
      <c r="F24" s="513"/>
      <c r="G24" s="513"/>
      <c r="H24" s="513"/>
      <c r="I24" s="514"/>
      <c r="J24" s="506" t="s">
        <v>114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</v>
      </c>
      <c r="D25" s="491" t="s">
        <v>113</v>
      </c>
      <c r="E25" s="492"/>
      <c r="F25" s="492"/>
      <c r="G25" s="492"/>
      <c r="H25" s="492"/>
      <c r="I25" s="493"/>
      <c r="J25" s="509" t="s">
        <v>112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413" t="s">
        <v>111</v>
      </c>
      <c r="C28" s="414"/>
      <c r="D28" s="414"/>
      <c r="E28" s="414"/>
      <c r="F28" s="414"/>
      <c r="G28" s="414"/>
      <c r="H28" s="414"/>
      <c r="I28" s="415"/>
      <c r="J28" s="413" t="s">
        <v>110</v>
      </c>
      <c r="K28" s="414"/>
      <c r="L28" s="414"/>
      <c r="M28" s="414"/>
      <c r="N28" s="414"/>
      <c r="O28" s="414"/>
      <c r="P28" s="414"/>
      <c r="Q28" s="415"/>
    </row>
    <row r="29" spans="2:17" ht="25" customHeight="1">
      <c r="B29" s="416"/>
      <c r="C29" s="417"/>
      <c r="D29" s="417"/>
      <c r="E29" s="417"/>
      <c r="F29" s="417"/>
      <c r="G29" s="417"/>
      <c r="H29" s="417"/>
      <c r="I29" s="418"/>
      <c r="J29" s="416"/>
      <c r="K29" s="417"/>
      <c r="L29" s="417"/>
      <c r="M29" s="417"/>
      <c r="N29" s="417"/>
      <c r="O29" s="417"/>
      <c r="P29" s="417"/>
      <c r="Q29" s="418"/>
    </row>
    <row r="30" spans="2:17" ht="25" customHeight="1">
      <c r="B30" s="416"/>
      <c r="C30" s="417"/>
      <c r="D30" s="417"/>
      <c r="E30" s="417"/>
      <c r="F30" s="417"/>
      <c r="G30" s="417"/>
      <c r="H30" s="417"/>
      <c r="I30" s="418"/>
      <c r="J30" s="416"/>
      <c r="K30" s="417"/>
      <c r="L30" s="417"/>
      <c r="M30" s="417"/>
      <c r="N30" s="417"/>
      <c r="O30" s="417"/>
      <c r="P30" s="417"/>
      <c r="Q30" s="418"/>
    </row>
    <row r="31" spans="2:17" ht="25" customHeight="1" thickBot="1">
      <c r="B31" s="419"/>
      <c r="C31" s="420"/>
      <c r="D31" s="420"/>
      <c r="E31" s="420"/>
      <c r="F31" s="420"/>
      <c r="G31" s="420"/>
      <c r="H31" s="420"/>
      <c r="I31" s="421"/>
      <c r="J31" s="419"/>
      <c r="K31" s="420"/>
      <c r="L31" s="420"/>
      <c r="M31" s="420"/>
      <c r="N31" s="420"/>
      <c r="O31" s="420"/>
      <c r="P31" s="420"/>
      <c r="Q31" s="421"/>
    </row>
    <row r="32" spans="2:17" ht="40" customHeight="1" thickBot="1">
      <c r="B32" s="118" t="s">
        <v>42</v>
      </c>
      <c r="C32" s="369" t="s">
        <v>109</v>
      </c>
      <c r="D32" s="370"/>
      <c r="E32" s="370"/>
      <c r="F32" s="370"/>
      <c r="G32" s="370"/>
      <c r="H32" s="370"/>
      <c r="I32" s="371"/>
      <c r="J32" s="117" t="s">
        <v>41</v>
      </c>
      <c r="K32" s="494" t="s">
        <v>109</v>
      </c>
      <c r="L32" s="495"/>
      <c r="M32" s="495"/>
      <c r="N32" s="495"/>
      <c r="O32" s="495"/>
      <c r="P32" s="495"/>
      <c r="Q32" s="496"/>
    </row>
    <row r="33" spans="2:20" hidden="1">
      <c r="B33" s="30" t="s">
        <v>40</v>
      </c>
      <c r="C33" s="26" t="s">
        <v>12</v>
      </c>
      <c r="D33" s="116">
        <f>C25 +H41</f>
        <v>2.8333333333333332E-2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</v>
      </c>
      <c r="N33" s="38"/>
      <c r="O33" s="38"/>
      <c r="P33" s="37"/>
      <c r="Q33" s="112"/>
    </row>
    <row r="34" spans="2:20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20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20" ht="45">
      <c r="B36" s="96" t="s">
        <v>108</v>
      </c>
      <c r="C36" s="61"/>
      <c r="D36" s="95"/>
      <c r="E36" s="85">
        <v>0.63263888888888886</v>
      </c>
      <c r="F36" s="58" t="s">
        <v>3</v>
      </c>
      <c r="G36" s="94" t="s">
        <v>81</v>
      </c>
      <c r="H36" s="84" t="s">
        <v>107</v>
      </c>
      <c r="I36" s="83" t="s">
        <v>32</v>
      </c>
      <c r="J36" s="93"/>
      <c r="K36" s="92"/>
      <c r="L36" s="60"/>
      <c r="M36" s="85"/>
      <c r="N36" s="56" t="s">
        <v>3</v>
      </c>
      <c r="O36" s="91"/>
      <c r="P36" s="90" t="s">
        <v>3</v>
      </c>
      <c r="Q36" s="89" t="s">
        <v>32</v>
      </c>
    </row>
    <row r="37" spans="2:20" ht="45">
      <c r="B37" s="59" t="s">
        <v>80</v>
      </c>
      <c r="C37" s="57">
        <v>0.64097222222222228</v>
      </c>
      <c r="D37" s="88"/>
      <c r="E37" s="57">
        <v>0.64513888888888893</v>
      </c>
      <c r="F37" s="87">
        <v>1</v>
      </c>
      <c r="G37" s="55" t="s">
        <v>79</v>
      </c>
      <c r="H37" s="84">
        <v>55</v>
      </c>
      <c r="I37" s="83" t="s">
        <v>31</v>
      </c>
      <c r="J37" s="59"/>
      <c r="K37" s="85"/>
      <c r="L37" s="86"/>
      <c r="M37" s="57" t="s">
        <v>3</v>
      </c>
      <c r="N37" s="56"/>
      <c r="O37" s="55"/>
      <c r="P37" s="84" t="s">
        <v>3</v>
      </c>
      <c r="Q37" s="81" t="s">
        <v>31</v>
      </c>
      <c r="T37" s="1" t="s">
        <v>3</v>
      </c>
    </row>
    <row r="38" spans="2:20" ht="45">
      <c r="B38" s="59" t="s">
        <v>24</v>
      </c>
      <c r="C38" s="85">
        <v>0.66319444444444442</v>
      </c>
      <c r="D38" s="56"/>
      <c r="E38" s="57" t="s">
        <v>3</v>
      </c>
      <c r="F38" s="56" t="s">
        <v>3</v>
      </c>
      <c r="G38" s="55"/>
      <c r="H38" s="84">
        <v>62</v>
      </c>
      <c r="I38" s="83" t="s">
        <v>30</v>
      </c>
      <c r="J38" s="59" t="s">
        <v>3</v>
      </c>
      <c r="K38" s="57" t="s">
        <v>3</v>
      </c>
      <c r="L38" s="58"/>
      <c r="M38" s="57"/>
      <c r="N38" s="56" t="s">
        <v>3</v>
      </c>
      <c r="O38" s="55"/>
      <c r="P38" s="84"/>
      <c r="Q38" s="81" t="s">
        <v>30</v>
      </c>
    </row>
    <row r="39" spans="2:20" ht="45">
      <c r="B39" s="59"/>
      <c r="C39" s="57"/>
      <c r="D39" s="56"/>
      <c r="E39" s="57" t="s">
        <v>3</v>
      </c>
      <c r="F39" s="56" t="s">
        <v>3</v>
      </c>
      <c r="G39" s="55"/>
      <c r="H39" s="82">
        <v>2.361111111111111E-2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0</v>
      </c>
      <c r="Q39" s="81" t="s">
        <v>29</v>
      </c>
    </row>
    <row r="40" spans="2:20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0.2</v>
      </c>
      <c r="I40" s="80" t="s">
        <v>28</v>
      </c>
      <c r="J40" s="59"/>
      <c r="K40" s="57"/>
      <c r="L40" s="58"/>
      <c r="M40" s="57"/>
      <c r="N40" s="56"/>
      <c r="O40" s="55"/>
      <c r="P40" s="79">
        <v>0.2</v>
      </c>
      <c r="Q40" s="78" t="s">
        <v>28</v>
      </c>
    </row>
    <row r="41" spans="2:20" ht="46" thickBot="1">
      <c r="B41" s="77"/>
      <c r="C41" s="73"/>
      <c r="D41" s="72"/>
      <c r="E41" s="57" t="s">
        <v>3</v>
      </c>
      <c r="F41" s="72"/>
      <c r="G41" s="76"/>
      <c r="H41" s="70">
        <f>H39*(100%+H40)</f>
        <v>2.8333333333333332E-2</v>
      </c>
      <c r="I41" s="75" t="s">
        <v>27</v>
      </c>
      <c r="J41" s="74"/>
      <c r="K41" s="73" t="s">
        <v>3</v>
      </c>
      <c r="L41" s="72"/>
      <c r="M41" s="73"/>
      <c r="N41" s="72"/>
      <c r="O41" s="71"/>
      <c r="P41" s="70">
        <f>P39*(100%+P40)</f>
        <v>0</v>
      </c>
      <c r="Q41" s="69" t="s">
        <v>27</v>
      </c>
    </row>
    <row r="42" spans="2:20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20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20" ht="45">
      <c r="B44" s="59" t="s">
        <v>24</v>
      </c>
      <c r="C44" s="61"/>
      <c r="D44" s="62" t="s">
        <v>3</v>
      </c>
      <c r="E44" s="57">
        <v>0.46111111111111114</v>
      </c>
      <c r="F44" s="56" t="s">
        <v>82</v>
      </c>
      <c r="G44" s="55" t="s">
        <v>79</v>
      </c>
      <c r="H44" s="49"/>
      <c r="I44" s="43"/>
      <c r="J44" s="59" t="s">
        <v>106</v>
      </c>
      <c r="K44" s="61"/>
      <c r="L44" s="60"/>
      <c r="M44" s="57">
        <v>0.63055555555555554</v>
      </c>
      <c r="N44" s="56" t="s">
        <v>3</v>
      </c>
      <c r="O44" s="242" t="s">
        <v>81</v>
      </c>
      <c r="P44" s="43"/>
      <c r="Q44" s="54"/>
    </row>
    <row r="45" spans="2:20" ht="45">
      <c r="B45" s="59" t="s">
        <v>80</v>
      </c>
      <c r="C45" s="57">
        <v>0.47916666666666669</v>
      </c>
      <c r="D45" s="56">
        <v>2</v>
      </c>
      <c r="E45" s="57">
        <v>0.48194444444444445</v>
      </c>
      <c r="F45" s="56" t="s">
        <v>3</v>
      </c>
      <c r="G45" s="55" t="s">
        <v>81</v>
      </c>
      <c r="H45" s="49"/>
      <c r="I45" s="43"/>
      <c r="J45" s="59" t="s">
        <v>80</v>
      </c>
      <c r="K45" s="57">
        <v>0.64097222222222228</v>
      </c>
      <c r="L45" s="58"/>
      <c r="M45" s="57">
        <v>0.64513888888888893</v>
      </c>
      <c r="N45" s="56">
        <v>1</v>
      </c>
      <c r="O45" s="242" t="s">
        <v>79</v>
      </c>
      <c r="P45" s="43"/>
      <c r="Q45" s="54"/>
    </row>
    <row r="46" spans="2:20" ht="45">
      <c r="B46" s="59" t="s">
        <v>105</v>
      </c>
      <c r="C46" s="57">
        <v>0.4909722222222222</v>
      </c>
      <c r="D46" s="56"/>
      <c r="E46" s="57"/>
      <c r="F46" s="56" t="s">
        <v>3</v>
      </c>
      <c r="G46" s="55"/>
      <c r="H46" s="49"/>
      <c r="I46" s="43"/>
      <c r="J46" s="59" t="s">
        <v>24</v>
      </c>
      <c r="K46" s="57">
        <v>0.66319444444444442</v>
      </c>
      <c r="L46" s="58" t="s">
        <v>77</v>
      </c>
      <c r="M46" s="57"/>
      <c r="N46" s="56"/>
      <c r="O46" s="242"/>
      <c r="P46" s="43"/>
      <c r="Q46" s="54"/>
    </row>
    <row r="47" spans="2:20" ht="46" thickBot="1">
      <c r="B47" s="59"/>
      <c r="C47" s="57"/>
      <c r="D47" s="56"/>
      <c r="E47" s="57"/>
      <c r="F47" s="56"/>
      <c r="G47" s="55" t="s">
        <v>3</v>
      </c>
      <c r="H47" s="49"/>
      <c r="I47" s="43"/>
      <c r="J47" s="59"/>
      <c r="K47" s="57"/>
      <c r="L47" s="58"/>
      <c r="M47" s="57" t="s">
        <v>3</v>
      </c>
      <c r="N47" s="56"/>
      <c r="O47" s="242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241"/>
      <c r="P48" s="43"/>
      <c r="Q48" s="42" t="s">
        <v>76</v>
      </c>
    </row>
    <row r="49" spans="2:21" ht="25" customHeight="1">
      <c r="B49" s="485" t="s">
        <v>104</v>
      </c>
      <c r="C49" s="375"/>
      <c r="D49" s="375"/>
      <c r="E49" s="375"/>
      <c r="F49" s="375"/>
      <c r="G49" s="375"/>
      <c r="H49" s="375"/>
      <c r="I49" s="376"/>
      <c r="J49" s="381" t="s">
        <v>18</v>
      </c>
      <c r="K49" s="382"/>
      <c r="L49" s="382"/>
      <c r="M49" s="382"/>
      <c r="N49" s="382"/>
      <c r="O49" s="382"/>
      <c r="P49" s="382"/>
      <c r="Q49" s="383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21" ht="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21" ht="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21" ht="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21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0.49444444444444446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0.47986111111111113</v>
      </c>
    </row>
    <row r="58" spans="2:21">
      <c r="B58" s="30" t="s">
        <v>14</v>
      </c>
      <c r="C58" s="26" t="s">
        <v>12</v>
      </c>
      <c r="D58" s="25">
        <f>C25+H41</f>
        <v>2.8333333333333332E-2</v>
      </c>
      <c r="E58" s="29" t="s">
        <v>3</v>
      </c>
      <c r="F58" s="477" t="s">
        <v>11</v>
      </c>
      <c r="G58" s="477"/>
      <c r="H58" s="28">
        <f>E36-D58</f>
        <v>0.60430555555555554</v>
      </c>
      <c r="I58" s="27"/>
      <c r="J58" s="26" t="s">
        <v>13</v>
      </c>
      <c r="K58" s="26" t="s">
        <v>12</v>
      </c>
      <c r="L58" s="25">
        <f>C25+P41</f>
        <v>0</v>
      </c>
      <c r="N58" s="477" t="s">
        <v>11</v>
      </c>
      <c r="O58" s="477"/>
      <c r="P58" s="24">
        <f>K37-L58</f>
        <v>0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476"/>
      <c r="N78" s="476"/>
      <c r="O78" s="476"/>
      <c r="P78" s="476"/>
      <c r="Q78" s="476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476"/>
      <c r="N79" s="476"/>
      <c r="O79" s="476"/>
      <c r="P79" s="476"/>
      <c r="Q79" s="476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476"/>
      <c r="N80" s="476"/>
      <c r="O80" s="476"/>
      <c r="P80" s="476"/>
      <c r="Q80" s="476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476"/>
      <c r="N81" s="476"/>
      <c r="O81" s="476"/>
      <c r="P81" s="476"/>
      <c r="Q81" s="476"/>
    </row>
  </sheetData>
  <mergeCells count="41"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</mergeCells>
  <hyperlinks>
    <hyperlink ref="J6" r:id="rId1" xr:uid="{3CC43727-AE87-AE42-9A84-78D52D6E9078}"/>
    <hyperlink ref="C20:I20" r:id="rId2" display="2025 Winterthur-Breite VM A" xr:uid="{3AEEBBDB-033E-614F-B55C-E218FACBFFC0}"/>
    <hyperlink ref="K20:Q20" r:id="rId3" display="2025 Winterthur-Breite VM B" xr:uid="{7231C74A-1438-B74E-B1A6-2DD2001A6361}"/>
    <hyperlink ref="C32:I32" r:id="rId4" display="2025 Winterthur-Breite NM A/B" xr:uid="{C0CC8C02-581B-1449-AB3C-FDF76F0579F9}"/>
    <hyperlink ref="K32:Q32" r:id="rId5" display="2025 Winterthur-Breite NM A/B" xr:uid="{9C4790D0-5B96-8849-8AC3-FE22759B711B}"/>
  </hyperlinks>
  <pageMargins left="0.70866141732283472" right="0.70866141732283472" top="0.78740157480314965" bottom="0.78740157480314965" header="0.31496062992125984" footer="0.31496062992125984"/>
  <pageSetup paperSize="9" scale="17" orientation="landscape" horizontalDpi="300" verticalDpi="3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A69C-84CF-4B46-9B66-94EEDFFDB99A}">
  <sheetPr>
    <tabColor rgb="FFFF0000"/>
    <pageSetUpPr fitToPage="1"/>
  </sheetPr>
  <dimension ref="B1:R87"/>
  <sheetViews>
    <sheetView zoomScale="53" zoomScaleNormal="53" zoomScaleSheetLayoutView="51" zoomScalePageLayoutView="54" workbookViewId="0">
      <selection activeCell="J21" sqref="J2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4" width="17.85546875" style="2" customWidth="1"/>
    <col min="5" max="5" width="27" style="2" customWidth="1"/>
    <col min="6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179" t="s">
        <v>74</v>
      </c>
      <c r="O2" s="488">
        <v>45762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390</v>
      </c>
      <c r="C4" s="498"/>
      <c r="D4" s="498"/>
      <c r="E4" s="498"/>
      <c r="F4" s="498"/>
      <c r="G4" s="498"/>
      <c r="H4" s="498"/>
      <c r="I4" s="499"/>
      <c r="J4" s="422" t="s">
        <v>389</v>
      </c>
      <c r="K4" s="424"/>
      <c r="L4" s="443" t="s">
        <v>388</v>
      </c>
      <c r="M4" s="444"/>
      <c r="N4" s="445"/>
      <c r="O4" s="537">
        <v>5.9625000000000004</v>
      </c>
      <c r="P4" s="538"/>
      <c r="Q4" s="539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387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524" t="s">
        <v>33</v>
      </c>
      <c r="I9" s="525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>
      <c r="B10" s="342" t="s">
        <v>24</v>
      </c>
      <c r="C10" s="341"/>
      <c r="D10" s="340"/>
      <c r="E10" s="293">
        <v>0.31458333333333333</v>
      </c>
      <c r="F10" s="292">
        <v>34</v>
      </c>
      <c r="G10" s="291" t="s">
        <v>313</v>
      </c>
      <c r="H10" s="319">
        <v>0.37708333333333333</v>
      </c>
      <c r="I10" s="339" t="s">
        <v>32</v>
      </c>
      <c r="J10" s="286" t="s">
        <v>24</v>
      </c>
      <c r="K10" s="299"/>
      <c r="L10" s="298"/>
      <c r="M10" s="293">
        <v>0.35625000000000001</v>
      </c>
      <c r="N10" s="292">
        <v>34</v>
      </c>
      <c r="O10" s="291" t="s">
        <v>367</v>
      </c>
      <c r="P10" s="338">
        <v>0.17083333333333334</v>
      </c>
      <c r="Q10" s="78" t="s">
        <v>32</v>
      </c>
    </row>
    <row r="11" spans="2:17">
      <c r="B11" s="286" t="s">
        <v>364</v>
      </c>
      <c r="C11" s="293">
        <v>0.35416666666666669</v>
      </c>
      <c r="D11" s="292">
        <v>2</v>
      </c>
      <c r="E11" s="293">
        <v>0.36249999999999999</v>
      </c>
      <c r="F11" s="292" t="s">
        <v>304</v>
      </c>
      <c r="G11" s="291" t="s">
        <v>386</v>
      </c>
      <c r="H11" s="320">
        <v>525</v>
      </c>
      <c r="I11" s="80" t="s">
        <v>31</v>
      </c>
      <c r="J11" s="286" t="s">
        <v>364</v>
      </c>
      <c r="K11" s="293">
        <v>0.3972222222222222</v>
      </c>
      <c r="L11" s="294">
        <v>2</v>
      </c>
      <c r="M11" s="293">
        <v>0.41458333333333336</v>
      </c>
      <c r="N11" s="292" t="s">
        <v>304</v>
      </c>
      <c r="O11" s="291" t="s">
        <v>365</v>
      </c>
      <c r="P11" s="320">
        <v>170</v>
      </c>
      <c r="Q11" s="78" t="s">
        <v>31</v>
      </c>
    </row>
    <row r="12" spans="2:17">
      <c r="B12" s="286" t="s">
        <v>385</v>
      </c>
      <c r="C12" s="293">
        <v>0.37708333333333333</v>
      </c>
      <c r="D12" s="292" t="s">
        <v>3</v>
      </c>
      <c r="E12" s="293"/>
      <c r="F12" s="288" t="s">
        <v>3</v>
      </c>
      <c r="G12" s="291" t="s">
        <v>3</v>
      </c>
      <c r="H12" s="320">
        <v>426</v>
      </c>
      <c r="I12" s="80" t="s">
        <v>30</v>
      </c>
      <c r="J12" s="337" t="s">
        <v>384</v>
      </c>
      <c r="K12" s="293">
        <v>0.43194444444444446</v>
      </c>
      <c r="L12" s="294"/>
      <c r="M12" s="293"/>
      <c r="N12" s="292"/>
      <c r="O12" s="291"/>
      <c r="P12" s="320">
        <v>85</v>
      </c>
      <c r="Q12" s="78" t="s">
        <v>30</v>
      </c>
    </row>
    <row r="13" spans="2:17">
      <c r="B13" s="336"/>
      <c r="C13" s="293" t="s">
        <v>3</v>
      </c>
      <c r="D13" s="292" t="s">
        <v>3</v>
      </c>
      <c r="E13" s="293"/>
      <c r="F13" s="292"/>
      <c r="G13" s="291"/>
      <c r="H13" s="319">
        <v>0.12222222222222222</v>
      </c>
      <c r="I13" s="80" t="s">
        <v>29</v>
      </c>
      <c r="J13" s="286"/>
      <c r="K13" s="293"/>
      <c r="L13" s="294"/>
      <c r="M13" s="293"/>
      <c r="N13" s="292" t="s">
        <v>3</v>
      </c>
      <c r="O13" s="291"/>
      <c r="P13" s="319">
        <v>5.2083333333333336E-2</v>
      </c>
      <c r="Q13" s="78" t="s">
        <v>29</v>
      </c>
    </row>
    <row r="14" spans="2:17">
      <c r="B14" s="286"/>
      <c r="C14" s="293"/>
      <c r="D14" s="292"/>
      <c r="E14" s="293"/>
      <c r="F14" s="292"/>
      <c r="G14" s="291"/>
      <c r="H14" s="79">
        <v>0</v>
      </c>
      <c r="I14" s="80" t="s">
        <v>28</v>
      </c>
      <c r="J14" s="286"/>
      <c r="K14" s="293"/>
      <c r="L14" s="294"/>
      <c r="M14" s="293"/>
      <c r="N14" s="292"/>
      <c r="O14" s="291"/>
      <c r="P14" s="79">
        <v>0.2</v>
      </c>
      <c r="Q14" s="78" t="s">
        <v>28</v>
      </c>
    </row>
    <row r="15" spans="2:17" ht="46" thickBot="1">
      <c r="B15" s="335"/>
      <c r="C15" s="334"/>
      <c r="D15" s="332"/>
      <c r="E15" s="333"/>
      <c r="F15" s="332"/>
      <c r="G15" s="331"/>
      <c r="H15" s="319">
        <f>H13*(100%+H14)</f>
        <v>0.12222222222222222</v>
      </c>
      <c r="I15" s="80" t="s">
        <v>27</v>
      </c>
      <c r="J15" s="74"/>
      <c r="K15" s="150"/>
      <c r="L15" s="149"/>
      <c r="M15" s="73"/>
      <c r="N15" s="148"/>
      <c r="O15" s="76"/>
      <c r="P15" s="307">
        <f>P13*(100%+P14)</f>
        <v>6.25E-2</v>
      </c>
      <c r="Q15" s="306" t="s">
        <v>27</v>
      </c>
    </row>
    <row r="16" spans="2:17" ht="25" customHeight="1">
      <c r="B16" s="515" t="s">
        <v>383</v>
      </c>
      <c r="C16" s="516"/>
      <c r="D16" s="516"/>
      <c r="E16" s="516"/>
      <c r="F16" s="516"/>
      <c r="G16" s="516"/>
      <c r="H16" s="516"/>
      <c r="I16" s="517"/>
      <c r="J16" s="518" t="s">
        <v>382</v>
      </c>
      <c r="K16" s="519"/>
      <c r="L16" s="519"/>
      <c r="M16" s="519"/>
      <c r="N16" s="519"/>
      <c r="O16" s="519"/>
      <c r="P16" s="519"/>
      <c r="Q16" s="520"/>
    </row>
    <row r="17" spans="2:17" ht="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478" t="s">
        <v>381</v>
      </c>
      <c r="D20" s="479"/>
      <c r="E20" s="479"/>
      <c r="F20" s="479"/>
      <c r="G20" s="479"/>
      <c r="H20" s="479"/>
      <c r="I20" s="480"/>
      <c r="J20" s="146" t="s">
        <v>55</v>
      </c>
      <c r="K20" s="478" t="s">
        <v>380</v>
      </c>
      <c r="L20" s="479"/>
      <c r="M20" s="479"/>
      <c r="N20" s="479"/>
      <c r="O20" s="479"/>
      <c r="P20" s="479"/>
      <c r="Q20" s="480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420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0.49930555555555556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0.49444444444444446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0.5</v>
      </c>
      <c r="D24" s="512" t="s">
        <v>379</v>
      </c>
      <c r="E24" s="513"/>
      <c r="F24" s="513"/>
      <c r="G24" s="513"/>
      <c r="H24" s="513"/>
      <c r="I24" s="514"/>
      <c r="J24" s="506" t="s">
        <v>378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0.57291666666666663</v>
      </c>
      <c r="D25" s="491" t="s">
        <v>377</v>
      </c>
      <c r="E25" s="492"/>
      <c r="F25" s="492"/>
      <c r="G25" s="492"/>
      <c r="H25" s="492"/>
      <c r="I25" s="493"/>
      <c r="J25" s="536" t="s">
        <v>376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515" t="s">
        <v>375</v>
      </c>
      <c r="C28" s="516"/>
      <c r="D28" s="516"/>
      <c r="E28" s="516"/>
      <c r="F28" s="516"/>
      <c r="G28" s="516"/>
      <c r="H28" s="516"/>
      <c r="I28" s="517"/>
      <c r="J28" s="515" t="s">
        <v>374</v>
      </c>
      <c r="K28" s="516"/>
      <c r="L28" s="516"/>
      <c r="M28" s="516"/>
      <c r="N28" s="516"/>
      <c r="O28" s="516"/>
      <c r="P28" s="516"/>
      <c r="Q28" s="517"/>
    </row>
    <row r="29" spans="2:17" ht="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" customHeight="1" thickBot="1">
      <c r="B32" s="118" t="s">
        <v>42</v>
      </c>
      <c r="C32" s="369" t="s">
        <v>373</v>
      </c>
      <c r="D32" s="370"/>
      <c r="E32" s="370"/>
      <c r="F32" s="370"/>
      <c r="G32" s="370"/>
      <c r="H32" s="370"/>
      <c r="I32" s="371"/>
      <c r="J32" s="117" t="s">
        <v>41</v>
      </c>
      <c r="K32" s="369" t="s">
        <v>372</v>
      </c>
      <c r="L32" s="370"/>
      <c r="M32" s="370"/>
      <c r="N32" s="370"/>
      <c r="O32" s="370"/>
      <c r="P32" s="370"/>
      <c r="Q32" s="371"/>
    </row>
    <row r="33" spans="2:17" hidden="1">
      <c r="B33" s="30" t="s">
        <v>40</v>
      </c>
      <c r="C33" s="26" t="s">
        <v>12</v>
      </c>
      <c r="D33" s="116">
        <f>C25 +H41</f>
        <v>0.61319444444444438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0.60958333333333325</v>
      </c>
      <c r="N33" s="38"/>
      <c r="O33" s="38"/>
      <c r="P33" s="37"/>
      <c r="Q33" s="112"/>
    </row>
    <row r="34" spans="2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17" ht="45">
      <c r="B36" s="330" t="s">
        <v>371</v>
      </c>
      <c r="C36" s="299"/>
      <c r="D36" s="329"/>
      <c r="E36" s="297">
        <v>0.62083333333333335</v>
      </c>
      <c r="F36" s="294"/>
      <c r="G36" s="328" t="s">
        <v>365</v>
      </c>
      <c r="H36" s="320">
        <v>3.5</v>
      </c>
      <c r="I36" s="80" t="s">
        <v>32</v>
      </c>
      <c r="J36" s="286" t="s">
        <v>370</v>
      </c>
      <c r="K36" s="327"/>
      <c r="L36" s="326"/>
      <c r="M36" s="297">
        <v>0.60833333333333328</v>
      </c>
      <c r="N36" s="313" t="s">
        <v>3</v>
      </c>
      <c r="O36" s="325" t="s">
        <v>369</v>
      </c>
      <c r="P36" s="324">
        <v>2.9</v>
      </c>
      <c r="Q36" s="323" t="s">
        <v>32</v>
      </c>
    </row>
    <row r="37" spans="2:17">
      <c r="B37" s="286" t="s">
        <v>364</v>
      </c>
      <c r="C37" s="293">
        <v>0.64652777777777781</v>
      </c>
      <c r="D37" s="300" t="s">
        <v>363</v>
      </c>
      <c r="E37" s="293">
        <v>0.65069444444444446</v>
      </c>
      <c r="F37" s="322">
        <v>1</v>
      </c>
      <c r="G37" s="291" t="s">
        <v>362</v>
      </c>
      <c r="H37" s="320">
        <v>102</v>
      </c>
      <c r="I37" s="80" t="s">
        <v>31</v>
      </c>
      <c r="J37" s="286" t="s">
        <v>368</v>
      </c>
      <c r="K37" s="297">
        <v>0.61597222222222225</v>
      </c>
      <c r="L37" s="321">
        <v>2</v>
      </c>
      <c r="M37" s="293">
        <v>0.63958333333333328</v>
      </c>
      <c r="N37" s="292">
        <v>5</v>
      </c>
      <c r="O37" s="291" t="s">
        <v>362</v>
      </c>
      <c r="P37" s="320"/>
      <c r="Q37" s="78" t="s">
        <v>31</v>
      </c>
    </row>
    <row r="38" spans="2:17" ht="45">
      <c r="B38" s="286" t="s">
        <v>201</v>
      </c>
      <c r="C38" s="297">
        <v>0.70208333333333328</v>
      </c>
      <c r="D38" s="292">
        <v>11</v>
      </c>
      <c r="E38" s="293" t="s">
        <v>3</v>
      </c>
      <c r="F38" s="292"/>
      <c r="G38" s="316"/>
      <c r="H38" s="320">
        <v>206</v>
      </c>
      <c r="I38" s="80" t="s">
        <v>30</v>
      </c>
      <c r="J38" s="286" t="s">
        <v>24</v>
      </c>
      <c r="K38" s="293">
        <v>0.70208333333333328</v>
      </c>
      <c r="L38" s="294">
        <v>11</v>
      </c>
      <c r="M38" s="293"/>
      <c r="N38" s="292"/>
      <c r="O38" s="55"/>
      <c r="P38" s="320">
        <v>291</v>
      </c>
      <c r="Q38" s="78" t="s">
        <v>30</v>
      </c>
    </row>
    <row r="39" spans="2:17" ht="45">
      <c r="B39" s="286"/>
      <c r="C39" s="293"/>
      <c r="D39" s="292"/>
      <c r="E39" s="293" t="s">
        <v>3</v>
      </c>
      <c r="F39" s="292" t="s">
        <v>3</v>
      </c>
      <c r="G39" s="316"/>
      <c r="H39" s="319">
        <v>4.027777777777778E-2</v>
      </c>
      <c r="I39" s="80" t="s">
        <v>29</v>
      </c>
      <c r="J39" s="286"/>
      <c r="K39" s="293"/>
      <c r="L39" s="294"/>
      <c r="M39" s="293" t="s">
        <v>3</v>
      </c>
      <c r="N39" s="292" t="s">
        <v>3</v>
      </c>
      <c r="O39" s="55" t="s">
        <v>3</v>
      </c>
      <c r="P39" s="319">
        <v>3.0555555555555555E-2</v>
      </c>
      <c r="Q39" s="78" t="s">
        <v>29</v>
      </c>
    </row>
    <row r="40" spans="2:17" ht="45">
      <c r="B40" s="318"/>
      <c r="C40" s="317"/>
      <c r="D40" s="287"/>
      <c r="E40" s="317" t="s">
        <v>3</v>
      </c>
      <c r="F40" s="287" t="s">
        <v>3</v>
      </c>
      <c r="G40" s="316" t="s">
        <v>3</v>
      </c>
      <c r="H40" s="79">
        <v>0</v>
      </c>
      <c r="I40" s="80" t="s">
        <v>28</v>
      </c>
      <c r="J40" s="244"/>
      <c r="K40" s="314"/>
      <c r="L40" s="315"/>
      <c r="M40" s="314"/>
      <c r="N40" s="313"/>
      <c r="O40" s="55"/>
      <c r="P40" s="79">
        <v>0.2</v>
      </c>
      <c r="Q40" s="78" t="s">
        <v>28</v>
      </c>
    </row>
    <row r="41" spans="2:17" ht="46" thickBot="1">
      <c r="B41" s="312"/>
      <c r="C41" s="311"/>
      <c r="D41" s="310"/>
      <c r="E41" s="311" t="s">
        <v>3</v>
      </c>
      <c r="F41" s="310"/>
      <c r="G41" s="309"/>
      <c r="H41" s="307">
        <f>H39*(100%+H40)</f>
        <v>4.027777777777778E-2</v>
      </c>
      <c r="I41" s="308" t="s">
        <v>27</v>
      </c>
      <c r="J41" s="74"/>
      <c r="K41" s="73" t="s">
        <v>3</v>
      </c>
      <c r="L41" s="72"/>
      <c r="M41" s="73"/>
      <c r="N41" s="72"/>
      <c r="O41" s="71"/>
      <c r="P41" s="307">
        <f>P39*(100%+P40)</f>
        <v>3.6666666666666667E-2</v>
      </c>
      <c r="Q41" s="306" t="s">
        <v>27</v>
      </c>
    </row>
    <row r="42" spans="2:17" ht="38" thickBot="1">
      <c r="B42" s="305"/>
      <c r="C42" s="304"/>
      <c r="D42" s="302"/>
      <c r="E42" s="304"/>
      <c r="F42" s="303"/>
      <c r="G42" s="302"/>
      <c r="H42" s="301"/>
      <c r="I42" s="295"/>
      <c r="J42" s="66"/>
      <c r="K42" s="65"/>
      <c r="L42" s="64"/>
      <c r="M42" s="65"/>
      <c r="N42" s="64"/>
      <c r="O42" s="64"/>
      <c r="P42" s="63"/>
      <c r="Q42" s="54"/>
    </row>
    <row r="43" spans="2:17" ht="60" customHeight="1">
      <c r="B43" s="534" t="s">
        <v>26</v>
      </c>
      <c r="C43" s="535"/>
      <c r="D43" s="535"/>
      <c r="E43" s="535"/>
      <c r="F43" s="535"/>
      <c r="G43" s="535"/>
      <c r="H43" s="535"/>
      <c r="I43" s="535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17">
      <c r="B44" s="286" t="s">
        <v>360</v>
      </c>
      <c r="C44" s="293"/>
      <c r="D44" s="300" t="s">
        <v>3</v>
      </c>
      <c r="E44" s="293">
        <v>0.37708333333333333</v>
      </c>
      <c r="F44" s="292">
        <v>33</v>
      </c>
      <c r="G44" s="291" t="s">
        <v>367</v>
      </c>
      <c r="H44" s="296"/>
      <c r="I44" s="295"/>
      <c r="J44" s="286" t="s">
        <v>361</v>
      </c>
      <c r="K44" s="299"/>
      <c r="L44" s="298"/>
      <c r="M44" s="293">
        <v>0.58194444444444449</v>
      </c>
      <c r="N44" s="292" t="s">
        <v>3</v>
      </c>
      <c r="O44" s="291"/>
      <c r="P44" s="43"/>
      <c r="Q44" s="54"/>
    </row>
    <row r="45" spans="2:17">
      <c r="B45" s="286" t="s">
        <v>364</v>
      </c>
      <c r="C45" s="297">
        <v>0.41805555555555557</v>
      </c>
      <c r="D45" s="292">
        <v>2</v>
      </c>
      <c r="E45" s="293">
        <v>0.43541666666666667</v>
      </c>
      <c r="F45" s="292" t="s">
        <v>366</v>
      </c>
      <c r="G45" s="291" t="s">
        <v>365</v>
      </c>
      <c r="H45" s="296"/>
      <c r="I45" s="295"/>
      <c r="J45" s="286" t="s">
        <v>364</v>
      </c>
      <c r="K45" s="293">
        <v>0.60486111111111107</v>
      </c>
      <c r="L45" s="294" t="s">
        <v>363</v>
      </c>
      <c r="M45" s="293">
        <v>0.60902777777777772</v>
      </c>
      <c r="N45" s="292">
        <v>1</v>
      </c>
      <c r="O45" s="291" t="s">
        <v>362</v>
      </c>
      <c r="P45" s="43"/>
      <c r="Q45" s="54"/>
    </row>
    <row r="46" spans="2:17" ht="45">
      <c r="B46" s="286" t="s">
        <v>361</v>
      </c>
      <c r="C46" s="293">
        <v>0.45694444444444443</v>
      </c>
      <c r="D46" s="288"/>
      <c r="E46" s="57"/>
      <c r="F46" s="287" t="s">
        <v>3</v>
      </c>
      <c r="G46" s="55"/>
      <c r="H46" s="49"/>
      <c r="I46" s="43"/>
      <c r="J46" s="286" t="s">
        <v>360</v>
      </c>
      <c r="K46" s="293">
        <v>0.66041666666666665</v>
      </c>
      <c r="L46" s="294">
        <v>16</v>
      </c>
      <c r="M46" s="293"/>
      <c r="N46" s="292"/>
      <c r="O46" s="291" t="s">
        <v>3</v>
      </c>
      <c r="P46" s="43"/>
      <c r="Q46" s="54"/>
    </row>
    <row r="47" spans="2:17" ht="46" thickBot="1">
      <c r="B47" s="290" t="s">
        <v>359</v>
      </c>
      <c r="C47" s="289"/>
      <c r="D47" s="288"/>
      <c r="F47" s="287"/>
      <c r="G47" s="55" t="s">
        <v>3</v>
      </c>
      <c r="H47" s="49"/>
      <c r="I47" s="43"/>
      <c r="J47" s="286" t="s">
        <v>358</v>
      </c>
      <c r="K47" s="57"/>
      <c r="L47" s="58"/>
      <c r="M47" s="57" t="s">
        <v>3</v>
      </c>
      <c r="N47" s="56"/>
      <c r="O47" s="55"/>
      <c r="P47" s="43"/>
      <c r="Q47" s="54"/>
    </row>
    <row r="48" spans="2:17" ht="46" thickBot="1">
      <c r="B48" s="190" t="s">
        <v>357</v>
      </c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" customHeight="1">
      <c r="B49" s="485" t="s">
        <v>356</v>
      </c>
      <c r="C49" s="375"/>
      <c r="D49" s="375"/>
      <c r="E49" s="375"/>
      <c r="F49" s="375"/>
      <c r="G49" s="375"/>
      <c r="H49" s="375"/>
      <c r="I49" s="376"/>
      <c r="J49" s="381" t="s">
        <v>355</v>
      </c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18" ht="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18" ht="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18" ht="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0.49930555555555556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0.49444444444444446</v>
      </c>
    </row>
    <row r="58" spans="2:18">
      <c r="B58" s="30" t="s">
        <v>14</v>
      </c>
      <c r="C58" s="26" t="s">
        <v>12</v>
      </c>
      <c r="D58" s="25">
        <f>C25+H41</f>
        <v>0.61319444444444438</v>
      </c>
      <c r="E58" s="29" t="s">
        <v>3</v>
      </c>
      <c r="F58" s="477" t="s">
        <v>11</v>
      </c>
      <c r="G58" s="477"/>
      <c r="H58" s="28">
        <f>E36-D58</f>
        <v>7.6388888888889728E-3</v>
      </c>
      <c r="I58" s="27"/>
      <c r="J58" s="26" t="s">
        <v>13</v>
      </c>
      <c r="K58" s="26" t="s">
        <v>12</v>
      </c>
      <c r="L58" s="25">
        <f>C25+P41</f>
        <v>0.60958333333333325</v>
      </c>
      <c r="N58" s="477" t="s">
        <v>11</v>
      </c>
      <c r="O58" s="477"/>
      <c r="P58" s="24">
        <f>K37-L58</f>
        <v>6.3888888888889994E-3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1">
    <mergeCell ref="O2:Q2"/>
    <mergeCell ref="D25:I25"/>
    <mergeCell ref="K20:Q20"/>
    <mergeCell ref="B4:I6"/>
    <mergeCell ref="J27:Q27"/>
    <mergeCell ref="J24:Q24"/>
    <mergeCell ref="J25:Q25"/>
    <mergeCell ref="D24:I24"/>
    <mergeCell ref="O4:Q6"/>
    <mergeCell ref="J4:K5"/>
    <mergeCell ref="J6:K6"/>
    <mergeCell ref="L4:N5"/>
    <mergeCell ref="L6:N6"/>
    <mergeCell ref="J43:Q43"/>
    <mergeCell ref="B28:I31"/>
    <mergeCell ref="H35:I35"/>
    <mergeCell ref="P35:Q35"/>
    <mergeCell ref="K32:Q32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B63:Q63"/>
    <mergeCell ref="C20:I20"/>
    <mergeCell ref="J8:Q8"/>
    <mergeCell ref="B16:I19"/>
    <mergeCell ref="H9:I9"/>
    <mergeCell ref="P9:Q9"/>
    <mergeCell ref="J16:Q19"/>
    <mergeCell ref="B8:I8"/>
    <mergeCell ref="C32:I32"/>
    <mergeCell ref="B27:I27"/>
    <mergeCell ref="B49:I54"/>
    <mergeCell ref="J49:Q54"/>
    <mergeCell ref="J28:Q31"/>
    <mergeCell ref="B43:I43"/>
  </mergeCells>
  <hyperlinks>
    <hyperlink ref="J6" r:id="rId1" xr:uid="{412F2C81-0B69-D346-AECB-E1E563A1F254}"/>
    <hyperlink ref="J25" r:id="rId2" xr:uid="{7C992D5C-1B54-7142-B052-CC2EC1F7195B}"/>
    <hyperlink ref="C20:I20" r:id="rId3" display="2025 Rehetobel VM A" xr:uid="{11E2D8C1-1D88-9044-84C8-02CD4A8A86AC}"/>
    <hyperlink ref="K20:Q20" r:id="rId4" display="2025 Rehetobel VM B" xr:uid="{D0545AFA-77AD-474C-AD83-4DB69A9EBF1E}"/>
    <hyperlink ref="C32:I32" r:id="rId5" display="2025 Rehetobel NM A" xr:uid="{A2553FF8-85B0-2748-86BD-9ACABBCE83BA}"/>
    <hyperlink ref="K32:Q32" r:id="rId6" display="2025 Rehetobel NM B" xr:uid="{2E1AFCA6-9767-B14A-B3D7-95CCE1F85EE6}"/>
  </hyperlinks>
  <pageMargins left="0.70866141732283472" right="0.70866141732283472" top="0.78740157480314965" bottom="0.78740157480314965" header="0.31496062992125984" footer="0.31496062992125984"/>
  <pageSetup paperSize="9" scale="26" orientation="landscape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C39B-268E-3944-A75B-EC466F517EA0}">
  <sheetPr>
    <tabColor rgb="FFFF0000"/>
    <pageSetUpPr fitToPage="1"/>
  </sheetPr>
  <dimension ref="B1:R87"/>
  <sheetViews>
    <sheetView zoomScale="53" zoomScaleNormal="53" zoomScaleSheetLayoutView="51" zoomScalePageLayoutView="54" workbookViewId="0">
      <selection activeCell="J21" sqref="J2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179" t="s">
        <v>74</v>
      </c>
      <c r="O2" s="488">
        <v>45769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354</v>
      </c>
      <c r="C4" s="498"/>
      <c r="D4" s="498"/>
      <c r="E4" s="498"/>
      <c r="F4" s="498"/>
      <c r="G4" s="498"/>
      <c r="H4" s="498"/>
      <c r="I4" s="499"/>
      <c r="J4" s="422" t="s">
        <v>353</v>
      </c>
      <c r="K4" s="424"/>
      <c r="L4" s="443" t="s">
        <v>352</v>
      </c>
      <c r="M4" s="444"/>
      <c r="N4" s="445"/>
      <c r="O4" s="537">
        <v>3.4824999999999999</v>
      </c>
      <c r="P4" s="538"/>
      <c r="Q4" s="539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351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 ht="45">
      <c r="B10" s="93" t="s">
        <v>24</v>
      </c>
      <c r="C10" s="162"/>
      <c r="D10" s="161"/>
      <c r="E10" s="57">
        <v>0.38819444444444445</v>
      </c>
      <c r="F10" s="56">
        <v>31</v>
      </c>
      <c r="G10" s="55" t="s">
        <v>334</v>
      </c>
      <c r="H10" s="84">
        <v>9.9</v>
      </c>
      <c r="I10" s="160" t="s">
        <v>32</v>
      </c>
      <c r="J10" s="59" t="s">
        <v>24</v>
      </c>
      <c r="K10" s="61"/>
      <c r="L10" s="60"/>
      <c r="M10" s="57">
        <v>0.38819444444444445</v>
      </c>
      <c r="N10" s="56">
        <v>31</v>
      </c>
      <c r="O10" s="55" t="s">
        <v>334</v>
      </c>
      <c r="P10" s="159">
        <v>6.7</v>
      </c>
      <c r="Q10" s="81" t="s">
        <v>32</v>
      </c>
    </row>
    <row r="11" spans="2:17" ht="45">
      <c r="B11" s="59" t="s">
        <v>350</v>
      </c>
      <c r="C11" s="57">
        <v>0.40555555555555556</v>
      </c>
      <c r="D11" s="56">
        <v>2</v>
      </c>
      <c r="E11" s="57"/>
      <c r="F11" s="56"/>
      <c r="G11" s="55"/>
      <c r="H11" s="84">
        <v>353</v>
      </c>
      <c r="I11" s="83" t="s">
        <v>31</v>
      </c>
      <c r="J11" s="59" t="s">
        <v>349</v>
      </c>
      <c r="K11" s="57">
        <v>0.40833333333333333</v>
      </c>
      <c r="L11" s="58">
        <v>2</v>
      </c>
      <c r="M11" s="57">
        <v>0.41458333333333336</v>
      </c>
      <c r="N11" s="56" t="s">
        <v>123</v>
      </c>
      <c r="O11" s="55" t="s">
        <v>348</v>
      </c>
      <c r="P11" s="84">
        <v>194</v>
      </c>
      <c r="Q11" s="81" t="s">
        <v>31</v>
      </c>
    </row>
    <row r="12" spans="2:17" ht="45">
      <c r="B12" s="59"/>
      <c r="C12" s="57" t="s">
        <v>3</v>
      </c>
      <c r="D12" s="56" t="s">
        <v>3</v>
      </c>
      <c r="E12" s="57"/>
      <c r="F12" s="158" t="s">
        <v>3</v>
      </c>
      <c r="G12" s="55" t="s">
        <v>3</v>
      </c>
      <c r="H12" s="84">
        <v>331</v>
      </c>
      <c r="I12" s="83" t="s">
        <v>30</v>
      </c>
      <c r="J12" s="157" t="s">
        <v>347</v>
      </c>
      <c r="K12" s="57">
        <v>0.4201388888888889</v>
      </c>
      <c r="L12" s="58"/>
      <c r="M12" s="57"/>
      <c r="N12" s="56"/>
      <c r="O12" s="55"/>
      <c r="P12" s="84">
        <v>340</v>
      </c>
      <c r="Q12" s="81" t="s">
        <v>30</v>
      </c>
    </row>
    <row r="13" spans="2:17" ht="45">
      <c r="B13" s="156"/>
      <c r="C13" s="57" t="s">
        <v>3</v>
      </c>
      <c r="D13" s="56" t="s">
        <v>3</v>
      </c>
      <c r="E13" s="57"/>
      <c r="F13" s="56"/>
      <c r="G13" s="55"/>
      <c r="H13" s="82">
        <v>0.11458333333333333</v>
      </c>
      <c r="I13" s="83" t="s">
        <v>29</v>
      </c>
      <c r="J13" s="59"/>
      <c r="K13" s="57"/>
      <c r="L13" s="58"/>
      <c r="M13" s="57"/>
      <c r="N13" s="56" t="s">
        <v>3</v>
      </c>
      <c r="O13" s="55"/>
      <c r="P13" s="82">
        <v>7.6388888888888895E-2</v>
      </c>
      <c r="Q13" s="81" t="s">
        <v>29</v>
      </c>
    </row>
    <row r="14" spans="2:17" ht="45">
      <c r="B14" s="59"/>
      <c r="C14" s="57"/>
      <c r="D14" s="56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</v>
      </c>
      <c r="Q14" s="81" t="s">
        <v>28</v>
      </c>
    </row>
    <row r="15" spans="2:17" ht="46" thickBot="1">
      <c r="B15" s="155"/>
      <c r="C15" s="154"/>
      <c r="D15" s="152"/>
      <c r="E15" s="153"/>
      <c r="F15" s="152"/>
      <c r="G15" s="151"/>
      <c r="H15" s="82">
        <f>H13*(100%+H14)</f>
        <v>0.11458333333333333</v>
      </c>
      <c r="I15" s="83" t="s">
        <v>27</v>
      </c>
      <c r="J15" s="74"/>
      <c r="K15" s="150"/>
      <c r="L15" s="149"/>
      <c r="M15" s="73"/>
      <c r="N15" s="148"/>
      <c r="O15" s="76"/>
      <c r="P15" s="70">
        <f>P13*(100%+P14)</f>
        <v>9.1666666666666674E-2</v>
      </c>
      <c r="Q15" s="69" t="s">
        <v>27</v>
      </c>
    </row>
    <row r="16" spans="2:17" ht="25" customHeight="1">
      <c r="B16" s="515" t="s">
        <v>346</v>
      </c>
      <c r="C16" s="516"/>
      <c r="D16" s="516"/>
      <c r="E16" s="516"/>
      <c r="F16" s="516"/>
      <c r="G16" s="516"/>
      <c r="H16" s="516"/>
      <c r="I16" s="517"/>
      <c r="J16" s="518" t="s">
        <v>345</v>
      </c>
      <c r="K16" s="519"/>
      <c r="L16" s="519"/>
      <c r="M16" s="519"/>
      <c r="N16" s="519"/>
      <c r="O16" s="519"/>
      <c r="P16" s="519"/>
      <c r="Q16" s="520"/>
    </row>
    <row r="17" spans="2:17" ht="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478" t="s">
        <v>344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343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421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0.52013888888888893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0.51180555555555562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0.52083333333333337</v>
      </c>
      <c r="D24" s="512" t="s">
        <v>342</v>
      </c>
      <c r="E24" s="513"/>
      <c r="F24" s="513"/>
      <c r="G24" s="513"/>
      <c r="H24" s="513"/>
      <c r="I24" s="514"/>
      <c r="J24" s="506" t="s">
        <v>341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0.61458333333333337</v>
      </c>
      <c r="D25" s="491" t="s">
        <v>340</v>
      </c>
      <c r="E25" s="492"/>
      <c r="F25" s="492"/>
      <c r="G25" s="492"/>
      <c r="H25" s="492"/>
      <c r="I25" s="493"/>
      <c r="J25" s="509" t="s">
        <v>339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515" t="s">
        <v>338</v>
      </c>
      <c r="C28" s="516"/>
      <c r="D28" s="516"/>
      <c r="E28" s="516"/>
      <c r="F28" s="516"/>
      <c r="G28" s="516"/>
      <c r="H28" s="516"/>
      <c r="I28" s="517"/>
      <c r="J28" s="515" t="s">
        <v>337</v>
      </c>
      <c r="K28" s="516"/>
      <c r="L28" s="516"/>
      <c r="M28" s="516"/>
      <c r="N28" s="516"/>
      <c r="O28" s="516"/>
      <c r="P28" s="516"/>
      <c r="Q28" s="517"/>
    </row>
    <row r="29" spans="2:17" ht="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" customHeight="1" thickBot="1">
      <c r="B32" s="118" t="s">
        <v>42</v>
      </c>
      <c r="C32" s="369" t="s">
        <v>336</v>
      </c>
      <c r="D32" s="370"/>
      <c r="E32" s="370"/>
      <c r="F32" s="370"/>
      <c r="G32" s="370"/>
      <c r="H32" s="370"/>
      <c r="I32" s="371"/>
      <c r="J32" s="117" t="s">
        <v>41</v>
      </c>
      <c r="K32" s="494" t="s">
        <v>336</v>
      </c>
      <c r="L32" s="495"/>
      <c r="M32" s="495"/>
      <c r="N32" s="495"/>
      <c r="O32" s="495"/>
      <c r="P32" s="495"/>
      <c r="Q32" s="496"/>
    </row>
    <row r="33" spans="2:17" hidden="1">
      <c r="B33" s="30" t="s">
        <v>40</v>
      </c>
      <c r="C33" s="26" t="s">
        <v>12</v>
      </c>
      <c r="D33" s="116">
        <f>C25 +H41</f>
        <v>0.63055555555555554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0.63375000000000004</v>
      </c>
      <c r="N33" s="38"/>
      <c r="O33" s="38"/>
      <c r="P33" s="37"/>
      <c r="Q33" s="112"/>
    </row>
    <row r="34" spans="2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17" ht="45">
      <c r="B36" s="96" t="s">
        <v>335</v>
      </c>
      <c r="C36" s="61"/>
      <c r="D36" s="95"/>
      <c r="E36" s="85">
        <v>0.63749999999999996</v>
      </c>
      <c r="F36" s="58">
        <v>1</v>
      </c>
      <c r="G36" s="94" t="s">
        <v>330</v>
      </c>
      <c r="H36" s="84">
        <v>1.7</v>
      </c>
      <c r="I36" s="83" t="s">
        <v>32</v>
      </c>
      <c r="J36" s="93" t="s">
        <v>335</v>
      </c>
      <c r="K36" s="92"/>
      <c r="L36" s="60"/>
      <c r="M36" s="85">
        <v>0.63749999999999996</v>
      </c>
      <c r="N36" s="56">
        <v>1</v>
      </c>
      <c r="O36" s="91" t="s">
        <v>330</v>
      </c>
      <c r="P36" s="90">
        <v>1.7</v>
      </c>
      <c r="Q36" s="89" t="s">
        <v>32</v>
      </c>
    </row>
    <row r="37" spans="2:17" ht="45">
      <c r="B37" s="59" t="s">
        <v>24</v>
      </c>
      <c r="C37" s="57">
        <v>0.66041666666666665</v>
      </c>
      <c r="D37" s="56" t="s">
        <v>82</v>
      </c>
      <c r="E37" s="57"/>
      <c r="F37" s="87"/>
      <c r="G37" s="55" t="s">
        <v>3</v>
      </c>
      <c r="H37" s="84">
        <v>1</v>
      </c>
      <c r="I37" s="83" t="s">
        <v>31</v>
      </c>
      <c r="J37" s="59" t="s">
        <v>24</v>
      </c>
      <c r="K37" s="85">
        <v>0.66041666666666665</v>
      </c>
      <c r="L37" s="86" t="s">
        <v>82</v>
      </c>
      <c r="M37" s="57" t="s">
        <v>3</v>
      </c>
      <c r="N37" s="56"/>
      <c r="O37" s="55"/>
      <c r="P37" s="84">
        <v>1</v>
      </c>
      <c r="Q37" s="81" t="s">
        <v>31</v>
      </c>
    </row>
    <row r="38" spans="2:17" ht="45">
      <c r="B38" s="59"/>
      <c r="C38" s="85" t="s">
        <v>3</v>
      </c>
      <c r="D38" s="56"/>
      <c r="E38" s="57" t="s">
        <v>3</v>
      </c>
      <c r="F38" s="56" t="s">
        <v>3</v>
      </c>
      <c r="G38" s="55"/>
      <c r="H38" s="84">
        <v>60</v>
      </c>
      <c r="I38" s="83" t="s">
        <v>30</v>
      </c>
      <c r="J38" s="59" t="s">
        <v>3</v>
      </c>
      <c r="K38" s="57" t="s">
        <v>3</v>
      </c>
      <c r="L38" s="58"/>
      <c r="M38" s="57"/>
      <c r="N38" s="56"/>
      <c r="O38" s="55"/>
      <c r="P38" s="84">
        <v>60</v>
      </c>
      <c r="Q38" s="81" t="s">
        <v>30</v>
      </c>
    </row>
    <row r="39" spans="2:17" ht="45">
      <c r="B39" s="59"/>
      <c r="C39" s="57"/>
      <c r="D39" s="56"/>
      <c r="E39" s="57" t="s">
        <v>3</v>
      </c>
      <c r="F39" s="56" t="s">
        <v>3</v>
      </c>
      <c r="G39" s="55"/>
      <c r="H39" s="82">
        <v>1.5972222222222221E-2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1.5972222222222221E-2</v>
      </c>
      <c r="Q39" s="81" t="s">
        <v>29</v>
      </c>
    </row>
    <row r="40" spans="2:17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</v>
      </c>
      <c r="I40" s="80" t="s">
        <v>28</v>
      </c>
      <c r="J40" s="59"/>
      <c r="K40" s="57"/>
      <c r="L40" s="58"/>
      <c r="M40" s="57"/>
      <c r="N40" s="56"/>
      <c r="O40" s="55"/>
      <c r="P40" s="79">
        <v>0.2</v>
      </c>
      <c r="Q40" s="78" t="s">
        <v>28</v>
      </c>
    </row>
    <row r="41" spans="2:17" ht="46" thickBot="1">
      <c r="B41" s="77"/>
      <c r="C41" s="73"/>
      <c r="D41" s="72"/>
      <c r="E41" s="57" t="s">
        <v>3</v>
      </c>
      <c r="F41" s="72"/>
      <c r="G41" s="76"/>
      <c r="H41" s="70">
        <f>H39*(100%+H40)</f>
        <v>1.5972222222222221E-2</v>
      </c>
      <c r="I41" s="75" t="s">
        <v>27</v>
      </c>
      <c r="J41" s="74"/>
      <c r="K41" s="73" t="s">
        <v>3</v>
      </c>
      <c r="L41" s="72"/>
      <c r="M41" s="73"/>
      <c r="N41" s="72"/>
      <c r="O41" s="71"/>
      <c r="P41" s="70">
        <f>P39*(100%+P40)</f>
        <v>1.9166666666666665E-2</v>
      </c>
      <c r="Q41" s="69" t="s">
        <v>27</v>
      </c>
    </row>
    <row r="42" spans="2:17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17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17" ht="45">
      <c r="B44" s="59" t="s">
        <v>24</v>
      </c>
      <c r="C44" s="61"/>
      <c r="D44" s="62" t="s">
        <v>3</v>
      </c>
      <c r="E44" s="57">
        <v>0.49236111111111114</v>
      </c>
      <c r="F44" s="56">
        <v>32</v>
      </c>
      <c r="G44" s="55" t="s">
        <v>334</v>
      </c>
      <c r="H44" s="49"/>
      <c r="I44" s="43"/>
      <c r="J44" s="59" t="s">
        <v>333</v>
      </c>
      <c r="K44" s="61"/>
      <c r="L44" s="60"/>
      <c r="M44" s="57" t="s">
        <v>3</v>
      </c>
      <c r="N44" s="56" t="s">
        <v>3</v>
      </c>
      <c r="O44" s="55"/>
      <c r="P44" s="43"/>
      <c r="Q44" s="54"/>
    </row>
    <row r="45" spans="2:17" ht="45">
      <c r="B45" s="59" t="s">
        <v>332</v>
      </c>
      <c r="C45" s="57">
        <v>0.51249999999999996</v>
      </c>
      <c r="D45" s="56">
        <v>2</v>
      </c>
      <c r="E45" s="57"/>
      <c r="F45" s="56" t="s">
        <v>3</v>
      </c>
      <c r="G45" s="55" t="s">
        <v>3</v>
      </c>
      <c r="H45" s="49"/>
      <c r="I45" s="43"/>
      <c r="J45" s="59" t="s">
        <v>331</v>
      </c>
      <c r="K45" s="57"/>
      <c r="L45" s="58"/>
      <c r="M45" s="57">
        <v>0.64027777777777772</v>
      </c>
      <c r="N45" s="56">
        <v>1</v>
      </c>
      <c r="O45" s="55" t="s">
        <v>330</v>
      </c>
      <c r="P45" s="43"/>
      <c r="Q45" s="54"/>
    </row>
    <row r="46" spans="2:17" ht="45">
      <c r="B46" s="59" t="s">
        <v>329</v>
      </c>
      <c r="C46" s="57" t="s">
        <v>3</v>
      </c>
      <c r="D46" s="56"/>
      <c r="E46" s="57"/>
      <c r="F46" s="56" t="s">
        <v>3</v>
      </c>
      <c r="G46" s="55"/>
      <c r="H46" s="49"/>
      <c r="I46" s="43"/>
      <c r="J46" s="59" t="s">
        <v>24</v>
      </c>
      <c r="K46" s="57"/>
      <c r="L46" s="58"/>
      <c r="M46" s="57"/>
      <c r="N46" s="56"/>
      <c r="O46" s="55" t="s">
        <v>3</v>
      </c>
      <c r="P46" s="43"/>
      <c r="Q46" s="54"/>
    </row>
    <row r="47" spans="2:17" ht="46" thickBot="1">
      <c r="B47" s="59"/>
      <c r="C47" s="57"/>
      <c r="D47" s="56"/>
      <c r="E47" s="57"/>
      <c r="F47" s="56"/>
      <c r="G47" s="55" t="s">
        <v>3</v>
      </c>
      <c r="H47" s="49"/>
      <c r="I47" s="43"/>
      <c r="J47" s="59"/>
      <c r="K47" s="57"/>
      <c r="L47" s="58"/>
      <c r="M47" s="57" t="s">
        <v>3</v>
      </c>
      <c r="N47" s="56"/>
      <c r="O47" s="55"/>
      <c r="P47" s="43"/>
      <c r="Q47" s="54"/>
    </row>
    <row r="48" spans="2:17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" customHeight="1">
      <c r="B49" s="485" t="s">
        <v>328</v>
      </c>
      <c r="C49" s="375"/>
      <c r="D49" s="375"/>
      <c r="E49" s="375"/>
      <c r="F49" s="375"/>
      <c r="G49" s="375"/>
      <c r="H49" s="375"/>
      <c r="I49" s="376"/>
      <c r="J49" s="381" t="s">
        <v>18</v>
      </c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18" ht="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18" ht="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18" ht="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0.52013888888888893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0.51180555555555562</v>
      </c>
    </row>
    <row r="58" spans="2:18">
      <c r="B58" s="30" t="s">
        <v>14</v>
      </c>
      <c r="C58" s="26" t="s">
        <v>12</v>
      </c>
      <c r="D58" s="25">
        <f>C25+H41</f>
        <v>0.63055555555555554</v>
      </c>
      <c r="E58" s="29" t="s">
        <v>3</v>
      </c>
      <c r="F58" s="477" t="s">
        <v>11</v>
      </c>
      <c r="G58" s="477"/>
      <c r="H58" s="28">
        <f>E36-D58</f>
        <v>6.9444444444444198E-3</v>
      </c>
      <c r="I58" s="27"/>
      <c r="J58" s="26" t="s">
        <v>13</v>
      </c>
      <c r="K58" s="26" t="s">
        <v>12</v>
      </c>
      <c r="L58" s="25">
        <f>C25+P41</f>
        <v>0.63375000000000004</v>
      </c>
      <c r="N58" s="477" t="s">
        <v>11</v>
      </c>
      <c r="O58" s="477"/>
      <c r="P58" s="24">
        <f>K37-L58</f>
        <v>2.6666666666666616E-2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1"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</mergeCells>
  <hyperlinks>
    <hyperlink ref="J6" r:id="rId1" xr:uid="{96C07E1A-C946-744E-A74A-B1A3F4FAF4F5}"/>
    <hyperlink ref="C20:I20" r:id="rId2" display="2025 Hedingen" xr:uid="{CD11EE02-F813-8F4D-8B6A-A97F0B336CD2}"/>
    <hyperlink ref="K20:Q20" r:id="rId3" display="2025 Müliberg" xr:uid="{9E3808C9-5C15-EB4B-A747-01A5DB90195F}"/>
    <hyperlink ref="C32:I32" r:id="rId4" display="2025 Schüren" xr:uid="{CCA1F959-504A-7744-A7B4-8D2002635334}"/>
    <hyperlink ref="K32:Q32" r:id="rId5" display="2025 Schüren" xr:uid="{2EAB1B23-1496-7346-8C4E-6A19D9CA58CA}"/>
  </hyperlinks>
  <pageMargins left="0.70866141732283472" right="0.70866141732283472" top="0.78740157480314965" bottom="0.78740157480314965" header="0.31496062992125984" footer="0.31496062992125984"/>
  <pageSetup paperSize="9" scale="26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0141-C047-0249-9B63-7E1DAE57A6E6}">
  <sheetPr>
    <tabColor rgb="FFFF0000"/>
    <pageSetUpPr fitToPage="1"/>
  </sheetPr>
  <dimension ref="B1:R87"/>
  <sheetViews>
    <sheetView zoomScale="53" zoomScaleNormal="53" zoomScaleSheetLayoutView="51" zoomScalePageLayoutView="54" workbookViewId="0">
      <selection activeCell="J21" sqref="J21"/>
    </sheetView>
  </sheetViews>
  <sheetFormatPr baseColWidth="10" defaultColWidth="9.140625" defaultRowHeight="37"/>
  <cols>
    <col min="1" max="1" width="0.85546875" style="1" customWidth="1"/>
    <col min="2" max="2" width="56.140625" style="1" customWidth="1"/>
    <col min="3" max="7" width="17.7109375" style="2" customWidth="1"/>
    <col min="8" max="8" width="12.42578125" style="2" customWidth="1"/>
    <col min="9" max="9" width="10.85546875" style="2" customWidth="1"/>
    <col min="10" max="10" width="55.85546875" style="2" customWidth="1"/>
    <col min="11" max="11" width="17.7109375" style="2" customWidth="1"/>
    <col min="12" max="12" width="17.7109375" style="4" customWidth="1"/>
    <col min="13" max="13" width="17.7109375" style="3" customWidth="1"/>
    <col min="14" max="15" width="17.7109375" style="2" customWidth="1"/>
    <col min="16" max="16" width="13.7109375" style="2" customWidth="1"/>
    <col min="17" max="17" width="10.85546875" style="2" customWidth="1"/>
    <col min="18" max="16384" width="9.140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179" t="s">
        <v>74</v>
      </c>
      <c r="O2" s="488">
        <v>45776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73</v>
      </c>
      <c r="C4" s="498"/>
      <c r="D4" s="498"/>
      <c r="E4" s="498"/>
      <c r="F4" s="498"/>
      <c r="G4" s="498"/>
      <c r="H4" s="498"/>
      <c r="I4" s="499"/>
      <c r="J4" s="422" t="s">
        <v>72</v>
      </c>
      <c r="K4" s="424"/>
      <c r="L4" s="443" t="s">
        <v>71</v>
      </c>
      <c r="M4" s="444"/>
      <c r="N4" s="445"/>
      <c r="O4" s="537">
        <v>7.1725000000000003</v>
      </c>
      <c r="P4" s="538"/>
      <c r="Q4" s="539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70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 ht="45">
      <c r="B10" s="93" t="s">
        <v>24</v>
      </c>
      <c r="C10" s="162"/>
      <c r="D10" s="161" t="s">
        <v>3</v>
      </c>
      <c r="E10" s="57">
        <v>0.34166666666666667</v>
      </c>
      <c r="F10" s="56">
        <v>8</v>
      </c>
      <c r="G10" s="55" t="s">
        <v>63</v>
      </c>
      <c r="H10" s="84">
        <v>12.1</v>
      </c>
      <c r="I10" s="160" t="s">
        <v>32</v>
      </c>
      <c r="J10" s="59" t="s">
        <v>24</v>
      </c>
      <c r="K10" s="61"/>
      <c r="L10" s="60"/>
      <c r="M10" s="57">
        <v>0.34166666666666667</v>
      </c>
      <c r="N10" s="56">
        <v>8</v>
      </c>
      <c r="O10" s="55" t="s">
        <v>63</v>
      </c>
      <c r="P10" s="159">
        <v>8.6</v>
      </c>
      <c r="Q10" s="81" t="s">
        <v>32</v>
      </c>
    </row>
    <row r="11" spans="2:17" ht="45">
      <c r="B11" s="59" t="s">
        <v>62</v>
      </c>
      <c r="C11" s="57">
        <v>0.35486111111111113</v>
      </c>
      <c r="D11" s="56">
        <v>3</v>
      </c>
      <c r="E11" s="57">
        <v>0.35694444444444445</v>
      </c>
      <c r="F11" s="56">
        <v>3</v>
      </c>
      <c r="G11" s="55" t="s">
        <v>61</v>
      </c>
      <c r="H11" s="84">
        <v>351</v>
      </c>
      <c r="I11" s="83" t="s">
        <v>31</v>
      </c>
      <c r="J11" s="59" t="s">
        <v>62</v>
      </c>
      <c r="K11" s="57">
        <v>0.35486111111111113</v>
      </c>
      <c r="L11" s="58">
        <v>3</v>
      </c>
      <c r="M11" s="57">
        <v>0.35694444444444445</v>
      </c>
      <c r="N11" s="56">
        <v>3</v>
      </c>
      <c r="O11" s="55" t="s">
        <v>61</v>
      </c>
      <c r="P11" s="84">
        <v>129</v>
      </c>
      <c r="Q11" s="81" t="s">
        <v>31</v>
      </c>
    </row>
    <row r="12" spans="2:17" ht="45">
      <c r="B12" s="59" t="s">
        <v>60</v>
      </c>
      <c r="C12" s="57">
        <v>0.36458333333333331</v>
      </c>
      <c r="D12" s="56">
        <v>3</v>
      </c>
      <c r="E12" s="57"/>
      <c r="F12" s="158" t="s">
        <v>3</v>
      </c>
      <c r="G12" s="55" t="s">
        <v>3</v>
      </c>
      <c r="H12" s="84">
        <v>702</v>
      </c>
      <c r="I12" s="83" t="s">
        <v>30</v>
      </c>
      <c r="J12" s="157" t="s">
        <v>60</v>
      </c>
      <c r="K12" s="57">
        <v>0.36458333333333331</v>
      </c>
      <c r="L12" s="58">
        <v>3</v>
      </c>
      <c r="M12" s="57"/>
      <c r="N12" s="56"/>
      <c r="O12" s="55"/>
      <c r="P12" s="84">
        <v>481</v>
      </c>
      <c r="Q12" s="81" t="s">
        <v>30</v>
      </c>
    </row>
    <row r="13" spans="2:17" ht="45">
      <c r="B13" s="156"/>
      <c r="C13" s="57" t="s">
        <v>3</v>
      </c>
      <c r="D13" s="56" t="s">
        <v>3</v>
      </c>
      <c r="E13" s="57"/>
      <c r="F13" s="56"/>
      <c r="G13" s="55"/>
      <c r="H13" s="82">
        <v>0.14097222222222222</v>
      </c>
      <c r="I13" s="83" t="s">
        <v>29</v>
      </c>
      <c r="J13" s="59"/>
      <c r="K13" s="57"/>
      <c r="L13" s="58"/>
      <c r="M13" s="57"/>
      <c r="N13" s="56" t="s">
        <v>3</v>
      </c>
      <c r="O13" s="55"/>
      <c r="P13" s="82">
        <v>9.4444444444444442E-2</v>
      </c>
      <c r="Q13" s="81" t="s">
        <v>29</v>
      </c>
    </row>
    <row r="14" spans="2:17" ht="45">
      <c r="B14" s="59"/>
      <c r="C14" s="57"/>
      <c r="D14" s="56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</v>
      </c>
      <c r="Q14" s="81" t="s">
        <v>28</v>
      </c>
    </row>
    <row r="15" spans="2:17" ht="46" thickBot="1">
      <c r="B15" s="155"/>
      <c r="C15" s="154"/>
      <c r="D15" s="152"/>
      <c r="E15" s="153"/>
      <c r="F15" s="152"/>
      <c r="G15" s="151"/>
      <c r="H15" s="82">
        <f>H13*(100%+H14)</f>
        <v>0.14097222222222222</v>
      </c>
      <c r="I15" s="83" t="s">
        <v>27</v>
      </c>
      <c r="J15" s="74"/>
      <c r="K15" s="150"/>
      <c r="L15" s="149"/>
      <c r="M15" s="73"/>
      <c r="N15" s="148"/>
      <c r="O15" s="76"/>
      <c r="P15" s="70">
        <f>P13*(100%+P14)</f>
        <v>0.11333333333333333</v>
      </c>
      <c r="Q15" s="69" t="s">
        <v>27</v>
      </c>
    </row>
    <row r="16" spans="2:17" ht="25.25" customHeight="1">
      <c r="B16" s="515" t="s">
        <v>59</v>
      </c>
      <c r="C16" s="516"/>
      <c r="D16" s="516"/>
      <c r="E16" s="516"/>
      <c r="F16" s="516"/>
      <c r="G16" s="516"/>
      <c r="H16" s="516"/>
      <c r="I16" s="517"/>
      <c r="J16" s="518" t="s">
        <v>58</v>
      </c>
      <c r="K16" s="519"/>
      <c r="L16" s="519"/>
      <c r="M16" s="519"/>
      <c r="N16" s="519"/>
      <c r="O16" s="519"/>
      <c r="P16" s="519"/>
      <c r="Q16" s="520"/>
    </row>
    <row r="17" spans="2:17" ht="25.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.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.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478" t="s">
        <v>56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54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422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0.50555555555555554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0.47791666666666666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0.54166666666666663</v>
      </c>
      <c r="D24" s="512" t="s">
        <v>51</v>
      </c>
      <c r="E24" s="513"/>
      <c r="F24" s="513"/>
      <c r="G24" s="513"/>
      <c r="H24" s="513"/>
      <c r="I24" s="514"/>
      <c r="J24" s="506" t="s">
        <v>50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0.625</v>
      </c>
      <c r="D25" s="491" t="s">
        <v>48</v>
      </c>
      <c r="E25" s="492"/>
      <c r="F25" s="492"/>
      <c r="G25" s="492"/>
      <c r="H25" s="492"/>
      <c r="I25" s="493"/>
      <c r="J25" s="425" t="s">
        <v>47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.25" customHeight="1">
      <c r="B28" s="515" t="s">
        <v>44</v>
      </c>
      <c r="C28" s="516"/>
      <c r="D28" s="516"/>
      <c r="E28" s="516"/>
      <c r="F28" s="516"/>
      <c r="G28" s="516"/>
      <c r="H28" s="516"/>
      <c r="I28" s="517"/>
      <c r="J28" s="515" t="s">
        <v>43</v>
      </c>
      <c r="K28" s="516"/>
      <c r="L28" s="516"/>
      <c r="M28" s="516"/>
      <c r="N28" s="516"/>
      <c r="O28" s="516"/>
      <c r="P28" s="516"/>
      <c r="Q28" s="517"/>
    </row>
    <row r="29" spans="2:17" ht="25.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.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.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.25" customHeight="1" thickBot="1">
      <c r="B32" s="118" t="s">
        <v>42</v>
      </c>
      <c r="C32" s="547"/>
      <c r="D32" s="548"/>
      <c r="E32" s="548"/>
      <c r="F32" s="548"/>
      <c r="G32" s="548"/>
      <c r="H32" s="548"/>
      <c r="I32" s="549"/>
      <c r="J32" s="117" t="s">
        <v>41</v>
      </c>
      <c r="K32" s="401"/>
      <c r="L32" s="402"/>
      <c r="M32" s="402"/>
      <c r="N32" s="402"/>
      <c r="O32" s="402"/>
      <c r="P32" s="402"/>
      <c r="Q32" s="403"/>
    </row>
    <row r="33" spans="2:17" hidden="1">
      <c r="B33" s="30" t="s">
        <v>40</v>
      </c>
      <c r="C33" s="26" t="s">
        <v>12</v>
      </c>
      <c r="D33" s="116">
        <f>C25 +H41</f>
        <v>0.625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0.625</v>
      </c>
      <c r="N33" s="38"/>
      <c r="O33" s="38"/>
      <c r="P33" s="37"/>
      <c r="Q33" s="112"/>
    </row>
    <row r="34" spans="2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17" ht="45">
      <c r="B36" s="96"/>
      <c r="C36" s="61"/>
      <c r="D36" s="95"/>
      <c r="E36" s="85"/>
      <c r="F36" s="58" t="s">
        <v>3</v>
      </c>
      <c r="G36" s="94"/>
      <c r="H36" s="84"/>
      <c r="I36" s="83" t="s">
        <v>32</v>
      </c>
      <c r="J36" s="93"/>
      <c r="K36" s="92"/>
      <c r="L36" s="60"/>
      <c r="M36" s="85"/>
      <c r="N36" s="56" t="s">
        <v>3</v>
      </c>
      <c r="O36" s="91"/>
      <c r="P36" s="90" t="s">
        <v>3</v>
      </c>
      <c r="Q36" s="89" t="s">
        <v>32</v>
      </c>
    </row>
    <row r="37" spans="2:17" ht="45">
      <c r="B37" s="59"/>
      <c r="C37" s="55"/>
      <c r="D37" s="88"/>
      <c r="E37" s="57"/>
      <c r="F37" s="87"/>
      <c r="G37" s="55" t="s">
        <v>3</v>
      </c>
      <c r="H37" s="84"/>
      <c r="I37" s="83" t="s">
        <v>31</v>
      </c>
      <c r="J37" s="59"/>
      <c r="K37" s="85"/>
      <c r="L37" s="86"/>
      <c r="M37" s="57" t="s">
        <v>3</v>
      </c>
      <c r="N37" s="56"/>
      <c r="O37" s="55"/>
      <c r="P37" s="84" t="s">
        <v>3</v>
      </c>
      <c r="Q37" s="81" t="s">
        <v>31</v>
      </c>
    </row>
    <row r="38" spans="2:17" ht="45">
      <c r="B38" s="59"/>
      <c r="C38" s="85" t="s">
        <v>3</v>
      </c>
      <c r="D38" s="56"/>
      <c r="E38" s="57" t="s">
        <v>3</v>
      </c>
      <c r="F38" s="56" t="s">
        <v>3</v>
      </c>
      <c r="G38" s="55"/>
      <c r="H38" s="84"/>
      <c r="I38" s="83" t="s">
        <v>30</v>
      </c>
      <c r="J38" s="59" t="s">
        <v>3</v>
      </c>
      <c r="K38" s="57" t="s">
        <v>3</v>
      </c>
      <c r="L38" s="58"/>
      <c r="M38" s="57"/>
      <c r="N38" s="56"/>
      <c r="O38" s="55"/>
      <c r="P38" s="84"/>
      <c r="Q38" s="81" t="s">
        <v>30</v>
      </c>
    </row>
    <row r="39" spans="2:17" ht="45">
      <c r="B39" s="59"/>
      <c r="C39" s="57"/>
      <c r="D39" s="56"/>
      <c r="E39" s="57" t="s">
        <v>3</v>
      </c>
      <c r="F39" s="56" t="s">
        <v>3</v>
      </c>
      <c r="G39" s="55"/>
      <c r="H39" s="82">
        <v>0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0</v>
      </c>
      <c r="Q39" s="81" t="s">
        <v>29</v>
      </c>
    </row>
    <row r="40" spans="2:17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</v>
      </c>
      <c r="I40" s="80" t="s">
        <v>28</v>
      </c>
      <c r="J40" s="59"/>
      <c r="K40" s="57"/>
      <c r="L40" s="58"/>
      <c r="M40" s="57"/>
      <c r="N40" s="56"/>
      <c r="O40" s="55"/>
      <c r="P40" s="79">
        <v>0.2</v>
      </c>
      <c r="Q40" s="78" t="s">
        <v>28</v>
      </c>
    </row>
    <row r="41" spans="2:17" ht="46" thickBot="1">
      <c r="B41" s="77"/>
      <c r="C41" s="73"/>
      <c r="D41" s="72"/>
      <c r="E41" s="57" t="s">
        <v>3</v>
      </c>
      <c r="F41" s="72"/>
      <c r="G41" s="76"/>
      <c r="H41" s="70">
        <f>H39*(100%+H40)</f>
        <v>0</v>
      </c>
      <c r="I41" s="75" t="s">
        <v>27</v>
      </c>
      <c r="J41" s="74"/>
      <c r="K41" s="73" t="s">
        <v>3</v>
      </c>
      <c r="L41" s="72"/>
      <c r="M41" s="73"/>
      <c r="N41" s="72"/>
      <c r="O41" s="71"/>
      <c r="P41" s="70">
        <f>P39*(100%+P40)</f>
        <v>0</v>
      </c>
      <c r="Q41" s="69" t="s">
        <v>27</v>
      </c>
    </row>
    <row r="42" spans="2:17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17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17" ht="45">
      <c r="B44" s="59" t="s">
        <v>24</v>
      </c>
      <c r="C44" s="61"/>
      <c r="D44" s="62" t="s">
        <v>3</v>
      </c>
      <c r="E44" s="57">
        <v>0.4465277777777778</v>
      </c>
      <c r="F44" s="56">
        <v>7</v>
      </c>
      <c r="G44" s="55" t="s">
        <v>23</v>
      </c>
      <c r="H44" s="49"/>
      <c r="I44" s="43"/>
      <c r="J44" s="59" t="s">
        <v>22</v>
      </c>
      <c r="K44" s="61"/>
      <c r="L44" s="60"/>
      <c r="M44" s="57" t="s">
        <v>3</v>
      </c>
      <c r="N44" s="56" t="s">
        <v>3</v>
      </c>
      <c r="O44" s="55"/>
      <c r="P44" s="43"/>
      <c r="Q44" s="54"/>
    </row>
    <row r="45" spans="2:17" ht="45">
      <c r="B45" s="59" t="s">
        <v>21</v>
      </c>
      <c r="C45" s="57">
        <v>0.46319444444444446</v>
      </c>
      <c r="D45" s="56">
        <v>5</v>
      </c>
      <c r="E45" s="57" t="s">
        <v>3</v>
      </c>
      <c r="F45" s="56" t="s">
        <v>3</v>
      </c>
      <c r="G45" s="55" t="s">
        <v>3</v>
      </c>
      <c r="H45" s="49"/>
      <c r="I45" s="43"/>
      <c r="J45" s="59"/>
      <c r="K45" s="57"/>
      <c r="L45" s="58"/>
      <c r="M45" s="57" t="s">
        <v>3</v>
      </c>
      <c r="N45" s="56"/>
      <c r="O45" s="55"/>
      <c r="P45" s="43"/>
      <c r="Q45" s="54"/>
    </row>
    <row r="46" spans="2:17" ht="45">
      <c r="B46" s="59" t="s">
        <v>3</v>
      </c>
      <c r="C46" s="57" t="s">
        <v>3</v>
      </c>
      <c r="D46" s="56"/>
      <c r="E46" s="57"/>
      <c r="F46" s="56" t="s">
        <v>3</v>
      </c>
      <c r="G46" s="55"/>
      <c r="H46" s="49"/>
      <c r="I46" s="43"/>
      <c r="J46" s="59" t="s">
        <v>3</v>
      </c>
      <c r="K46" s="57"/>
      <c r="L46" s="58"/>
      <c r="M46" s="57"/>
      <c r="N46" s="56"/>
      <c r="O46" s="55" t="s">
        <v>3</v>
      </c>
      <c r="P46" s="43"/>
      <c r="Q46" s="54"/>
    </row>
    <row r="47" spans="2:17" ht="46" thickBot="1">
      <c r="B47" s="59"/>
      <c r="C47" s="57"/>
      <c r="D47" s="56"/>
      <c r="E47" s="57"/>
      <c r="F47" s="56"/>
      <c r="G47" s="55" t="s">
        <v>3</v>
      </c>
      <c r="H47" s="49"/>
      <c r="I47" s="43"/>
      <c r="J47" s="59"/>
      <c r="K47" s="57"/>
      <c r="L47" s="58"/>
      <c r="M47" s="57" t="s">
        <v>3</v>
      </c>
      <c r="N47" s="56"/>
      <c r="O47" s="55"/>
      <c r="P47" s="43"/>
      <c r="Q47" s="54"/>
    </row>
    <row r="48" spans="2:17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.25" customHeight="1">
      <c r="B49" s="485" t="s">
        <v>19</v>
      </c>
      <c r="C49" s="375"/>
      <c r="D49" s="375"/>
      <c r="E49" s="375"/>
      <c r="F49" s="375"/>
      <c r="G49" s="375"/>
      <c r="H49" s="375"/>
      <c r="I49" s="376"/>
      <c r="J49" s="381" t="s">
        <v>18</v>
      </c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.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18" ht="25.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18" ht="25.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18" ht="25.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0.50555555555555554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0.47791666666666666</v>
      </c>
    </row>
    <row r="58" spans="2:18">
      <c r="B58" s="30" t="s">
        <v>14</v>
      </c>
      <c r="C58" s="26" t="s">
        <v>12</v>
      </c>
      <c r="D58" s="25">
        <f>C25+H41</f>
        <v>0.625</v>
      </c>
      <c r="E58" s="29" t="s">
        <v>3</v>
      </c>
      <c r="F58" s="477" t="s">
        <v>11</v>
      </c>
      <c r="G58" s="477"/>
      <c r="H58" s="28">
        <f>E36-D58</f>
        <v>-0.625</v>
      </c>
      <c r="I58" s="27"/>
      <c r="J58" s="26" t="s">
        <v>13</v>
      </c>
      <c r="K58" s="26" t="s">
        <v>12</v>
      </c>
      <c r="L58" s="25">
        <f>C25+P41</f>
        <v>0.625</v>
      </c>
      <c r="N58" s="477" t="s">
        <v>11</v>
      </c>
      <c r="O58" s="477"/>
      <c r="P58" s="24">
        <f>K37-L58</f>
        <v>-0.625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1"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</mergeCells>
  <hyperlinks>
    <hyperlink ref="J6" r:id="rId1" xr:uid="{C3EA32ED-009D-054A-B133-6ED3042CB447}"/>
    <hyperlink ref="J25" r:id="rId2" xr:uid="{6CC54A4C-327B-7547-A40E-D9AECF93A879}"/>
    <hyperlink ref="C20:I20" r:id="rId3" display="Schindellegi VM A" xr:uid="{C7370D3C-C7CE-5F45-A137-96BCF006706D}"/>
    <hyperlink ref="K20:Q20" r:id="rId4" display="Schindellegi VM B" xr:uid="{94F62BBC-8797-7545-B716-78B9FF3147F8}"/>
  </hyperlinks>
  <pageMargins left="0.70866141732283472" right="0.70866141732283472" top="0.78740157480314965" bottom="0.78740157480314965" header="0.31496062992125984" footer="0.31496062992125984"/>
  <pageSetup paperSize="9" scale="26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A2E7-C53B-744E-ABAD-57865C37BCF5}">
  <sheetPr>
    <tabColor rgb="FFFF0000"/>
    <pageSetUpPr fitToPage="1"/>
  </sheetPr>
  <dimension ref="B1:U81"/>
  <sheetViews>
    <sheetView tabSelected="1" zoomScale="53" zoomScaleNormal="53" zoomScalePageLayoutView="45" workbookViewId="0">
      <selection activeCell="C32" sqref="C32:I32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/>
    <row r="2" spans="2:17" ht="46" thickBot="1">
      <c r="B2" s="240"/>
      <c r="N2" s="179" t="s">
        <v>74</v>
      </c>
      <c r="O2" s="550">
        <v>45783</v>
      </c>
      <c r="P2" s="551"/>
      <c r="Q2" s="552"/>
    </row>
    <row r="3" spans="2:17" ht="38" thickBot="1"/>
    <row r="4" spans="2:17" ht="20" customHeight="1">
      <c r="B4" s="404" t="s">
        <v>327</v>
      </c>
      <c r="C4" s="405"/>
      <c r="D4" s="405"/>
      <c r="E4" s="405"/>
      <c r="F4" s="405"/>
      <c r="G4" s="405"/>
      <c r="H4" s="405"/>
      <c r="I4" s="406"/>
      <c r="J4" s="422" t="s">
        <v>102</v>
      </c>
      <c r="K4" s="424"/>
      <c r="L4" s="443" t="s">
        <v>101</v>
      </c>
      <c r="M4" s="444"/>
      <c r="N4" s="445"/>
      <c r="O4" s="553">
        <v>8.1724999999999994</v>
      </c>
      <c r="P4" s="554"/>
      <c r="Q4" s="555"/>
    </row>
    <row r="5" spans="2:17" ht="20" customHeight="1" thickBot="1">
      <c r="B5" s="407"/>
      <c r="C5" s="408"/>
      <c r="D5" s="408"/>
      <c r="E5" s="408"/>
      <c r="F5" s="408"/>
      <c r="G5" s="408"/>
      <c r="H5" s="408"/>
      <c r="I5" s="409"/>
      <c r="J5" s="440"/>
      <c r="K5" s="427"/>
      <c r="L5" s="446"/>
      <c r="M5" s="447"/>
      <c r="N5" s="448"/>
      <c r="O5" s="556"/>
      <c r="P5" s="557"/>
      <c r="Q5" s="558"/>
    </row>
    <row r="6" spans="2:17" ht="38" thickBot="1">
      <c r="B6" s="410"/>
      <c r="C6" s="411"/>
      <c r="D6" s="411"/>
      <c r="E6" s="411"/>
      <c r="F6" s="411"/>
      <c r="G6" s="411"/>
      <c r="H6" s="411"/>
      <c r="I6" s="412"/>
      <c r="J6" s="441" t="s">
        <v>100</v>
      </c>
      <c r="K6" s="442"/>
      <c r="L6" s="449" t="str">
        <f>HYPERLINK("mailto:"&amp;K6,"Anmeldung")</f>
        <v>Anmeldung</v>
      </c>
      <c r="M6" s="450"/>
      <c r="N6" s="451"/>
      <c r="O6" s="559"/>
      <c r="P6" s="560"/>
      <c r="Q6" s="561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>
      <c r="B10" s="239" t="s">
        <v>24</v>
      </c>
      <c r="C10" s="197"/>
      <c r="D10" s="198"/>
      <c r="E10" s="193">
        <v>0.33888888888888891</v>
      </c>
      <c r="F10" s="192">
        <v>15</v>
      </c>
      <c r="G10" s="191" t="s">
        <v>326</v>
      </c>
      <c r="H10" s="84">
        <v>10</v>
      </c>
      <c r="I10" s="160" t="s">
        <v>32</v>
      </c>
      <c r="J10" s="195" t="s">
        <v>24</v>
      </c>
      <c r="K10" s="197"/>
      <c r="L10" s="196"/>
      <c r="M10" s="193">
        <v>0.37430555555555556</v>
      </c>
      <c r="N10" s="192">
        <v>14</v>
      </c>
      <c r="O10" s="191" t="s">
        <v>144</v>
      </c>
      <c r="P10" s="159">
        <v>5.2</v>
      </c>
      <c r="Q10" s="81" t="s">
        <v>32</v>
      </c>
    </row>
    <row r="11" spans="2:17">
      <c r="B11" s="235" t="s">
        <v>309</v>
      </c>
      <c r="C11" s="193">
        <v>0.38472222222222224</v>
      </c>
      <c r="D11" s="192">
        <v>7</v>
      </c>
      <c r="E11" s="193"/>
      <c r="F11" s="192"/>
      <c r="G11" s="191"/>
      <c r="H11" s="84">
        <v>295</v>
      </c>
      <c r="I11" s="83" t="s">
        <v>31</v>
      </c>
      <c r="J11" s="195" t="s">
        <v>309</v>
      </c>
      <c r="K11" s="193">
        <v>0.41180555555555554</v>
      </c>
      <c r="L11" s="194">
        <v>15</v>
      </c>
      <c r="M11" s="193">
        <v>0.41736111111111113</v>
      </c>
      <c r="N11" s="192" t="s">
        <v>325</v>
      </c>
      <c r="O11" s="191" t="s">
        <v>324</v>
      </c>
      <c r="P11" s="84">
        <v>31</v>
      </c>
      <c r="Q11" s="81" t="s">
        <v>31</v>
      </c>
    </row>
    <row r="12" spans="2:17">
      <c r="B12" s="235"/>
      <c r="C12" s="193"/>
      <c r="D12" s="192"/>
      <c r="E12" s="193"/>
      <c r="F12" s="238"/>
      <c r="G12" s="191" t="s">
        <v>3</v>
      </c>
      <c r="H12" s="84">
        <v>78</v>
      </c>
      <c r="I12" s="83" t="s">
        <v>30</v>
      </c>
      <c r="J12" s="237" t="s">
        <v>323</v>
      </c>
      <c r="K12" s="193">
        <v>0.42569444444444443</v>
      </c>
      <c r="L12" s="194"/>
      <c r="M12" s="193" t="s">
        <v>3</v>
      </c>
      <c r="N12" s="192"/>
      <c r="O12" s="191"/>
      <c r="P12" s="84">
        <v>8</v>
      </c>
      <c r="Q12" s="81" t="s">
        <v>30</v>
      </c>
    </row>
    <row r="13" spans="2:17">
      <c r="B13" s="236"/>
      <c r="C13" s="193" t="s">
        <v>3</v>
      </c>
      <c r="D13" s="192" t="s">
        <v>3</v>
      </c>
      <c r="E13" s="193"/>
      <c r="F13" s="192" t="s">
        <v>3</v>
      </c>
      <c r="G13" s="191"/>
      <c r="H13" s="82">
        <v>0.11458333333333333</v>
      </c>
      <c r="I13" s="83" t="s">
        <v>29</v>
      </c>
      <c r="J13" s="195"/>
      <c r="K13" s="193"/>
      <c r="L13" s="194"/>
      <c r="M13" s="193"/>
      <c r="N13" s="192" t="s">
        <v>3</v>
      </c>
      <c r="O13" s="191"/>
      <c r="P13" s="82">
        <v>5.2083333333333336E-2</v>
      </c>
      <c r="Q13" s="81" t="s">
        <v>29</v>
      </c>
    </row>
    <row r="14" spans="2:17">
      <c r="B14" s="235"/>
      <c r="C14" s="193"/>
      <c r="D14" s="192"/>
      <c r="E14" s="193"/>
      <c r="F14" s="192"/>
      <c r="G14" s="191"/>
      <c r="H14" s="79">
        <v>0</v>
      </c>
      <c r="I14" s="80" t="s">
        <v>28</v>
      </c>
      <c r="J14" s="195" t="s">
        <v>311</v>
      </c>
      <c r="K14" s="193"/>
      <c r="L14" s="194"/>
      <c r="M14" s="193">
        <v>0.49722222222222223</v>
      </c>
      <c r="N14" s="192"/>
      <c r="O14" s="191" t="s">
        <v>310</v>
      </c>
      <c r="P14" s="79">
        <v>0.2</v>
      </c>
      <c r="Q14" s="81" t="s">
        <v>28</v>
      </c>
    </row>
    <row r="15" spans="2:17" ht="38" thickBot="1">
      <c r="B15" s="234"/>
      <c r="C15" s="233"/>
      <c r="D15" s="189"/>
      <c r="E15" s="232"/>
      <c r="F15" s="189"/>
      <c r="G15" s="231"/>
      <c r="H15" s="82">
        <f>H13*(100%+H14)</f>
        <v>0.11458333333333333</v>
      </c>
      <c r="I15" s="83" t="s">
        <v>27</v>
      </c>
      <c r="J15" s="202" t="s">
        <v>322</v>
      </c>
      <c r="K15" s="230">
        <v>0.50486111111111109</v>
      </c>
      <c r="L15" s="229"/>
      <c r="M15" s="204"/>
      <c r="N15" s="228"/>
      <c r="O15" s="203"/>
      <c r="P15" s="70">
        <f>P13*(100%+P14)</f>
        <v>6.25E-2</v>
      </c>
      <c r="Q15" s="69" t="s">
        <v>27</v>
      </c>
    </row>
    <row r="16" spans="2:17" ht="25" customHeight="1">
      <c r="B16" s="413" t="s">
        <v>321</v>
      </c>
      <c r="C16" s="414"/>
      <c r="D16" s="414"/>
      <c r="E16" s="414"/>
      <c r="F16" s="414"/>
      <c r="G16" s="414"/>
      <c r="H16" s="414"/>
      <c r="I16" s="415"/>
      <c r="J16" s="416" t="s">
        <v>320</v>
      </c>
      <c r="K16" s="417"/>
      <c r="L16" s="417"/>
      <c r="M16" s="417"/>
      <c r="N16" s="417"/>
      <c r="O16" s="417"/>
      <c r="P16" s="417"/>
      <c r="Q16" s="418"/>
    </row>
    <row r="17" spans="2:17" ht="25" customHeight="1">
      <c r="B17" s="416"/>
      <c r="C17" s="417"/>
      <c r="D17" s="417"/>
      <c r="E17" s="417"/>
      <c r="F17" s="417"/>
      <c r="G17" s="417"/>
      <c r="H17" s="417"/>
      <c r="I17" s="418"/>
      <c r="J17" s="416"/>
      <c r="K17" s="417"/>
      <c r="L17" s="417"/>
      <c r="M17" s="417"/>
      <c r="N17" s="417"/>
      <c r="O17" s="417"/>
      <c r="P17" s="417"/>
      <c r="Q17" s="418"/>
    </row>
    <row r="18" spans="2:17" ht="25" customHeight="1">
      <c r="B18" s="416"/>
      <c r="C18" s="417"/>
      <c r="D18" s="417"/>
      <c r="E18" s="417"/>
      <c r="F18" s="417"/>
      <c r="G18" s="417"/>
      <c r="H18" s="417"/>
      <c r="I18" s="418"/>
      <c r="J18" s="416"/>
      <c r="K18" s="417"/>
      <c r="L18" s="417"/>
      <c r="M18" s="417"/>
      <c r="N18" s="417"/>
      <c r="O18" s="417"/>
      <c r="P18" s="417"/>
      <c r="Q18" s="418"/>
    </row>
    <row r="19" spans="2:17" ht="25" customHeight="1" thickBot="1">
      <c r="B19" s="419"/>
      <c r="C19" s="420"/>
      <c r="D19" s="420"/>
      <c r="E19" s="420"/>
      <c r="F19" s="420"/>
      <c r="G19" s="420"/>
      <c r="H19" s="420"/>
      <c r="I19" s="421"/>
      <c r="J19" s="419"/>
      <c r="K19" s="420"/>
      <c r="L19" s="420"/>
      <c r="M19" s="420"/>
      <c r="N19" s="420"/>
      <c r="O19" s="420"/>
      <c r="P19" s="420"/>
      <c r="Q19" s="421"/>
    </row>
    <row r="20" spans="2:17" ht="38" thickBot="1">
      <c r="B20" s="147" t="s">
        <v>57</v>
      </c>
      <c r="C20" s="478" t="s">
        <v>428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429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423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0.49930555555555556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0.48819444444444443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>
      <c r="B24" s="129"/>
      <c r="C24" s="227">
        <v>0.51041666666666663</v>
      </c>
      <c r="D24" s="428" t="s">
        <v>319</v>
      </c>
      <c r="E24" s="429"/>
      <c r="F24" s="429"/>
      <c r="G24" s="429"/>
      <c r="H24" s="429"/>
      <c r="I24" s="430"/>
      <c r="J24" s="422" t="s">
        <v>318</v>
      </c>
      <c r="K24" s="423"/>
      <c r="L24" s="423"/>
      <c r="M24" s="423"/>
      <c r="N24" s="423"/>
      <c r="O24" s="423"/>
      <c r="P24" s="423"/>
      <c r="Q24" s="424"/>
    </row>
    <row r="25" spans="2:17" ht="38" thickBot="1">
      <c r="B25" s="127"/>
      <c r="C25" s="226">
        <v>0.59375</v>
      </c>
      <c r="D25" s="398" t="s">
        <v>317</v>
      </c>
      <c r="E25" s="399"/>
      <c r="F25" s="399"/>
      <c r="G25" s="399"/>
      <c r="H25" s="399"/>
      <c r="I25" s="400"/>
      <c r="J25" s="425" t="s">
        <v>316</v>
      </c>
      <c r="K25" s="426"/>
      <c r="L25" s="426"/>
      <c r="M25" s="426"/>
      <c r="N25" s="426"/>
      <c r="O25" s="426"/>
      <c r="P25" s="426"/>
      <c r="Q25" s="427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85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413" t="s">
        <v>315</v>
      </c>
      <c r="C28" s="414"/>
      <c r="D28" s="414"/>
      <c r="E28" s="414"/>
      <c r="F28" s="414"/>
      <c r="G28" s="414"/>
      <c r="H28" s="414"/>
      <c r="I28" s="415"/>
      <c r="J28" s="413" t="s">
        <v>314</v>
      </c>
      <c r="K28" s="414"/>
      <c r="L28" s="414"/>
      <c r="M28" s="414"/>
      <c r="N28" s="414"/>
      <c r="O28" s="414"/>
      <c r="P28" s="414"/>
      <c r="Q28" s="415"/>
    </row>
    <row r="29" spans="2:17" ht="25" customHeight="1">
      <c r="B29" s="416"/>
      <c r="C29" s="417"/>
      <c r="D29" s="417"/>
      <c r="E29" s="417"/>
      <c r="F29" s="417"/>
      <c r="G29" s="417"/>
      <c r="H29" s="417"/>
      <c r="I29" s="418"/>
      <c r="J29" s="416"/>
      <c r="K29" s="417"/>
      <c r="L29" s="417"/>
      <c r="M29" s="417"/>
      <c r="N29" s="417"/>
      <c r="O29" s="417"/>
      <c r="P29" s="417"/>
      <c r="Q29" s="418"/>
    </row>
    <row r="30" spans="2:17" ht="25" customHeight="1">
      <c r="B30" s="416"/>
      <c r="C30" s="417"/>
      <c r="D30" s="417"/>
      <c r="E30" s="417"/>
      <c r="F30" s="417"/>
      <c r="G30" s="417"/>
      <c r="H30" s="417"/>
      <c r="I30" s="418"/>
      <c r="J30" s="416"/>
      <c r="K30" s="417"/>
      <c r="L30" s="417"/>
      <c r="M30" s="417"/>
      <c r="N30" s="417"/>
      <c r="O30" s="417"/>
      <c r="P30" s="417"/>
      <c r="Q30" s="418"/>
    </row>
    <row r="31" spans="2:17" ht="25" customHeight="1" thickBot="1">
      <c r="B31" s="419"/>
      <c r="C31" s="420"/>
      <c r="D31" s="420"/>
      <c r="E31" s="420"/>
      <c r="F31" s="420"/>
      <c r="G31" s="420"/>
      <c r="H31" s="420"/>
      <c r="I31" s="421"/>
      <c r="J31" s="419"/>
      <c r="K31" s="420"/>
      <c r="L31" s="420"/>
      <c r="M31" s="420"/>
      <c r="N31" s="420"/>
      <c r="O31" s="420"/>
      <c r="P31" s="420"/>
      <c r="Q31" s="421"/>
    </row>
    <row r="32" spans="2:17" ht="40" customHeight="1" thickBot="1">
      <c r="B32" s="118" t="s">
        <v>42</v>
      </c>
      <c r="C32" s="369" t="s">
        <v>430</v>
      </c>
      <c r="D32" s="370"/>
      <c r="E32" s="370"/>
      <c r="F32" s="370"/>
      <c r="G32" s="370"/>
      <c r="H32" s="370"/>
      <c r="I32" s="371"/>
      <c r="J32" s="117" t="s">
        <v>41</v>
      </c>
      <c r="K32" s="401"/>
      <c r="L32" s="402"/>
      <c r="M32" s="402"/>
      <c r="N32" s="402"/>
      <c r="O32" s="402"/>
      <c r="P32" s="402"/>
      <c r="Q32" s="403"/>
    </row>
    <row r="33" spans="2:20" hidden="1">
      <c r="B33" s="30" t="s">
        <v>40</v>
      </c>
      <c r="C33" s="26" t="s">
        <v>12</v>
      </c>
      <c r="D33" s="116">
        <f>C25 +H41</f>
        <v>0.64375000000000004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0.59375</v>
      </c>
      <c r="N33" s="38"/>
      <c r="O33" s="38"/>
      <c r="P33" s="37"/>
      <c r="Q33" s="112"/>
    </row>
    <row r="34" spans="2:20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20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20">
      <c r="B36" s="195" t="s">
        <v>312</v>
      </c>
      <c r="C36" s="224"/>
      <c r="D36" s="223"/>
      <c r="E36" s="222">
        <v>0.65</v>
      </c>
      <c r="F36" s="210">
        <v>1</v>
      </c>
      <c r="G36" s="221" t="s">
        <v>230</v>
      </c>
      <c r="H36" s="84">
        <v>4.1500000000000004</v>
      </c>
      <c r="I36" s="83" t="s">
        <v>32</v>
      </c>
      <c r="J36" s="220"/>
      <c r="K36" s="219"/>
      <c r="L36" s="218"/>
      <c r="M36" s="217"/>
      <c r="N36" s="208" t="s">
        <v>3</v>
      </c>
      <c r="O36" s="216"/>
      <c r="P36" s="90" t="s">
        <v>3</v>
      </c>
      <c r="Q36" s="89" t="s">
        <v>32</v>
      </c>
    </row>
    <row r="37" spans="2:20">
      <c r="B37" s="195" t="s">
        <v>309</v>
      </c>
      <c r="C37" s="215">
        <v>0.65972222222222221</v>
      </c>
      <c r="D37" s="192">
        <v>2</v>
      </c>
      <c r="E37" s="193">
        <v>0.67083333333333328</v>
      </c>
      <c r="F37" s="214">
        <v>10</v>
      </c>
      <c r="G37" s="191" t="s">
        <v>313</v>
      </c>
      <c r="H37" s="84">
        <v>19</v>
      </c>
      <c r="I37" s="83" t="s">
        <v>31</v>
      </c>
      <c r="J37" s="195"/>
      <c r="K37" s="213"/>
      <c r="L37" s="212"/>
      <c r="M37" s="209" t="s">
        <v>3</v>
      </c>
      <c r="N37" s="208"/>
      <c r="O37" s="207"/>
      <c r="P37" s="84" t="s">
        <v>3</v>
      </c>
      <c r="Q37" s="81" t="s">
        <v>31</v>
      </c>
      <c r="T37" s="1" t="s">
        <v>3</v>
      </c>
    </row>
    <row r="38" spans="2:20">
      <c r="B38" s="195" t="s">
        <v>24</v>
      </c>
      <c r="C38" s="211">
        <v>0.70833333333333337</v>
      </c>
      <c r="D38" s="192">
        <v>14</v>
      </c>
      <c r="E38" s="193"/>
      <c r="F38" s="208" t="s">
        <v>3</v>
      </c>
      <c r="G38" s="191"/>
      <c r="H38" s="84">
        <v>246</v>
      </c>
      <c r="I38" s="83" t="s">
        <v>30</v>
      </c>
      <c r="J38" s="195" t="s">
        <v>3</v>
      </c>
      <c r="K38" s="209" t="s">
        <v>3</v>
      </c>
      <c r="L38" s="210"/>
      <c r="M38" s="209"/>
      <c r="N38" s="208" t="s">
        <v>3</v>
      </c>
      <c r="O38" s="207"/>
      <c r="P38" s="84"/>
      <c r="Q38" s="81" t="s">
        <v>30</v>
      </c>
    </row>
    <row r="39" spans="2:20">
      <c r="B39" s="195"/>
      <c r="C39" s="193"/>
      <c r="D39" s="192"/>
      <c r="E39" s="193"/>
      <c r="F39" s="208" t="s">
        <v>3</v>
      </c>
      <c r="G39" s="191"/>
      <c r="H39" s="82">
        <v>4.1666666666666664E-2</v>
      </c>
      <c r="I39" s="83" t="s">
        <v>29</v>
      </c>
      <c r="J39" s="195"/>
      <c r="K39" s="209"/>
      <c r="L39" s="210"/>
      <c r="M39" s="209" t="s">
        <v>3</v>
      </c>
      <c r="N39" s="208" t="s">
        <v>3</v>
      </c>
      <c r="O39" s="207" t="s">
        <v>3</v>
      </c>
      <c r="P39" s="82">
        <v>0</v>
      </c>
      <c r="Q39" s="81" t="s">
        <v>29</v>
      </c>
    </row>
    <row r="40" spans="2:20">
      <c r="B40" s="195"/>
      <c r="C40" s="193"/>
      <c r="D40" s="192"/>
      <c r="E40" s="193"/>
      <c r="F40" s="208" t="s">
        <v>3</v>
      </c>
      <c r="G40" s="191" t="s">
        <v>3</v>
      </c>
      <c r="H40" s="79">
        <v>0.2</v>
      </c>
      <c r="I40" s="80" t="s">
        <v>28</v>
      </c>
      <c r="J40" s="195"/>
      <c r="K40" s="209"/>
      <c r="L40" s="210"/>
      <c r="M40" s="209"/>
      <c r="N40" s="208"/>
      <c r="O40" s="207"/>
      <c r="P40" s="79">
        <v>0.2</v>
      </c>
      <c r="Q40" s="78" t="s">
        <v>28</v>
      </c>
    </row>
    <row r="41" spans="2:20" ht="38" thickBot="1">
      <c r="B41" s="206"/>
      <c r="C41" s="204"/>
      <c r="D41" s="205"/>
      <c r="E41" s="204"/>
      <c r="F41" s="200"/>
      <c r="G41" s="203"/>
      <c r="H41" s="70">
        <f>H39*(100%+H40)</f>
        <v>4.9999999999999996E-2</v>
      </c>
      <c r="I41" s="75" t="s">
        <v>27</v>
      </c>
      <c r="J41" s="202"/>
      <c r="K41" s="201" t="s">
        <v>3</v>
      </c>
      <c r="L41" s="200"/>
      <c r="M41" s="201"/>
      <c r="N41" s="200"/>
      <c r="O41" s="199"/>
      <c r="P41" s="70">
        <f>P39*(100%+P40)</f>
        <v>0</v>
      </c>
      <c r="Q41" s="69" t="s">
        <v>27</v>
      </c>
    </row>
    <row r="42" spans="2:20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20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20">
      <c r="B44" s="195" t="s">
        <v>24</v>
      </c>
      <c r="C44" s="197"/>
      <c r="D44" s="198" t="s">
        <v>3</v>
      </c>
      <c r="E44" s="193">
        <v>0.44027777777777777</v>
      </c>
      <c r="F44" s="192">
        <v>13</v>
      </c>
      <c r="G44" s="191" t="s">
        <v>144</v>
      </c>
      <c r="H44" s="49"/>
      <c r="I44" s="43"/>
      <c r="J44" s="190" t="s">
        <v>308</v>
      </c>
      <c r="K44" s="197"/>
      <c r="L44" s="196"/>
      <c r="M44" s="193">
        <v>0.59375</v>
      </c>
      <c r="N44" s="192"/>
      <c r="O44" s="191" t="s">
        <v>310</v>
      </c>
      <c r="P44" s="43"/>
      <c r="Q44" s="54"/>
    </row>
    <row r="45" spans="2:20">
      <c r="B45" s="195" t="s">
        <v>309</v>
      </c>
      <c r="C45" s="193">
        <v>0.4777777777777778</v>
      </c>
      <c r="D45" s="192">
        <v>6</v>
      </c>
      <c r="E45" s="193">
        <v>0.48194444444444445</v>
      </c>
      <c r="F45" s="192">
        <v>2</v>
      </c>
      <c r="G45" s="191" t="s">
        <v>230</v>
      </c>
      <c r="H45" s="49"/>
      <c r="I45" s="43"/>
      <c r="J45" s="195" t="s">
        <v>311</v>
      </c>
      <c r="K45" s="193">
        <v>0.60277777777777775</v>
      </c>
      <c r="L45" s="194"/>
      <c r="M45" s="193"/>
      <c r="N45" s="192"/>
      <c r="O45" s="191"/>
      <c r="P45" s="43"/>
      <c r="Q45" s="54"/>
    </row>
    <row r="46" spans="2:20">
      <c r="B46" s="195" t="s">
        <v>312</v>
      </c>
      <c r="C46" s="193">
        <v>0.49444444444444446</v>
      </c>
      <c r="D46" s="192">
        <v>1</v>
      </c>
      <c r="E46" s="193"/>
      <c r="F46" s="192"/>
      <c r="G46" s="191"/>
      <c r="H46" s="49"/>
      <c r="I46" s="43"/>
      <c r="J46" s="195" t="s">
        <v>312</v>
      </c>
      <c r="K46" s="193"/>
      <c r="L46" s="194"/>
      <c r="M46" s="193">
        <v>0.60833333333333328</v>
      </c>
      <c r="N46" s="192"/>
      <c r="O46" s="191"/>
      <c r="P46" s="43"/>
      <c r="Q46" s="54"/>
    </row>
    <row r="47" spans="2:20" ht="38" thickBot="1">
      <c r="B47" s="195" t="s">
        <v>311</v>
      </c>
      <c r="C47" s="193"/>
      <c r="D47" s="192"/>
      <c r="E47" s="193">
        <v>0.49722222222222223</v>
      </c>
      <c r="F47" s="192"/>
      <c r="G47" s="191" t="s">
        <v>310</v>
      </c>
      <c r="H47" s="49"/>
      <c r="I47" s="43"/>
      <c r="J47" s="195" t="s">
        <v>309</v>
      </c>
      <c r="K47" s="193">
        <v>0.61805555555555558</v>
      </c>
      <c r="L47" s="194">
        <v>2</v>
      </c>
      <c r="M47" s="193">
        <v>0.62916666666666665</v>
      </c>
      <c r="N47" s="192">
        <v>5</v>
      </c>
      <c r="O47" s="191" t="s">
        <v>143</v>
      </c>
      <c r="P47" s="43"/>
      <c r="Q47" s="54"/>
    </row>
    <row r="48" spans="2:20" ht="38" thickBot="1">
      <c r="B48" s="190" t="s">
        <v>308</v>
      </c>
      <c r="C48" s="188">
        <v>0.50486111111111109</v>
      </c>
      <c r="D48" s="187"/>
      <c r="E48" s="188"/>
      <c r="F48" s="187" t="s">
        <v>3</v>
      </c>
      <c r="G48" s="186"/>
      <c r="H48" s="49"/>
      <c r="I48" s="43"/>
      <c r="J48" s="195" t="s">
        <v>24</v>
      </c>
      <c r="K48" s="188">
        <v>0.66666666666666663</v>
      </c>
      <c r="L48" s="189">
        <v>13</v>
      </c>
      <c r="M48" s="188" t="s">
        <v>3</v>
      </c>
      <c r="N48" s="187"/>
      <c r="O48" s="186"/>
      <c r="P48" s="43"/>
      <c r="Q48" s="42" t="s">
        <v>76</v>
      </c>
    </row>
    <row r="49" spans="2:21" ht="25" customHeight="1">
      <c r="B49" s="375"/>
      <c r="C49" s="375"/>
      <c r="D49" s="375"/>
      <c r="E49" s="375"/>
      <c r="F49" s="375"/>
      <c r="G49" s="375"/>
      <c r="H49" s="375"/>
      <c r="I49" s="376"/>
      <c r="J49" s="381" t="s">
        <v>307</v>
      </c>
      <c r="K49" s="382"/>
      <c r="L49" s="382"/>
      <c r="M49" s="382"/>
      <c r="N49" s="382"/>
      <c r="O49" s="382"/>
      <c r="P49" s="382"/>
      <c r="Q49" s="383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377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21" ht="25" customHeight="1">
      <c r="B51" s="377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21" ht="25" customHeight="1">
      <c r="B52" s="377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21" ht="25" customHeight="1">
      <c r="B53" s="377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21" ht="20" customHeight="1" thickBot="1">
      <c r="B54" s="379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0.49930555555555556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0.48819444444444443</v>
      </c>
    </row>
    <row r="58" spans="2:21">
      <c r="B58" s="30" t="s">
        <v>14</v>
      </c>
      <c r="C58" s="26" t="s">
        <v>12</v>
      </c>
      <c r="D58" s="25">
        <f>C25+H41</f>
        <v>0.64375000000000004</v>
      </c>
      <c r="E58" s="29" t="s">
        <v>3</v>
      </c>
      <c r="F58" s="477" t="s">
        <v>11</v>
      </c>
      <c r="G58" s="477"/>
      <c r="H58" s="28">
        <f>E36-D58</f>
        <v>6.2499999999999778E-3</v>
      </c>
      <c r="I58" s="27"/>
      <c r="J58" s="26" t="s">
        <v>13</v>
      </c>
      <c r="K58" s="26" t="s">
        <v>12</v>
      </c>
      <c r="L58" s="25">
        <f>C25+P41</f>
        <v>0.59375</v>
      </c>
      <c r="N58" s="477" t="s">
        <v>11</v>
      </c>
      <c r="O58" s="477"/>
      <c r="P58" s="24">
        <f>K37-L58</f>
        <v>-0.59375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476"/>
      <c r="N78" s="476"/>
      <c r="O78" s="476"/>
      <c r="P78" s="476"/>
      <c r="Q78" s="476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476"/>
      <c r="N79" s="476"/>
      <c r="O79" s="476"/>
      <c r="P79" s="476"/>
      <c r="Q79" s="476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476"/>
      <c r="N80" s="476"/>
      <c r="O80" s="476"/>
      <c r="P80" s="476"/>
      <c r="Q80" s="476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476"/>
      <c r="N81" s="476"/>
      <c r="O81" s="476"/>
      <c r="P81" s="476"/>
      <c r="Q81" s="476"/>
    </row>
  </sheetData>
  <mergeCells count="41">
    <mergeCell ref="H35:I35"/>
    <mergeCell ref="P35:Q35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C32:I32"/>
    <mergeCell ref="B27:I27"/>
    <mergeCell ref="C78:J81"/>
    <mergeCell ref="M65:Q65"/>
    <mergeCell ref="C66:J68"/>
    <mergeCell ref="C70:J72"/>
    <mergeCell ref="C74:J76"/>
    <mergeCell ref="M76:Q76"/>
    <mergeCell ref="M78:Q81"/>
    <mergeCell ref="B63:Q63"/>
    <mergeCell ref="C20:I20"/>
    <mergeCell ref="J8:Q8"/>
    <mergeCell ref="B16:I19"/>
    <mergeCell ref="H9:I9"/>
    <mergeCell ref="P9:Q9"/>
    <mergeCell ref="J16:Q19"/>
    <mergeCell ref="B8:I8"/>
    <mergeCell ref="K20:Q20"/>
    <mergeCell ref="B49:I54"/>
    <mergeCell ref="J49:Q54"/>
    <mergeCell ref="F58:G58"/>
    <mergeCell ref="N58:O58"/>
    <mergeCell ref="J28:Q31"/>
    <mergeCell ref="B43:I43"/>
    <mergeCell ref="J43:Q43"/>
    <mergeCell ref="O2:Q2"/>
    <mergeCell ref="J4:K5"/>
    <mergeCell ref="J6:K6"/>
    <mergeCell ref="L4:N5"/>
    <mergeCell ref="L6:N6"/>
  </mergeCells>
  <hyperlinks>
    <hyperlink ref="J6" r:id="rId1" xr:uid="{2962A20E-4899-B44B-86E7-CC7C8ACA0F29}"/>
    <hyperlink ref="C20:I20" r:id="rId2" display="2025 Basel VM A" xr:uid="{8963189D-6975-CE4A-B23E-C5B2159CBCAA}"/>
    <hyperlink ref="K20:Q20" r:id="rId3" display="2025 Basel VM B" xr:uid="{AEFB6083-14B9-7749-89D3-ACBAB7501C87}"/>
    <hyperlink ref="C32:I32" r:id="rId4" display="2025 Bettingen NM a/ B" xr:uid="{D7973099-CC49-7649-9E4E-6C10616E4CFC}"/>
  </hyperlinks>
  <pageMargins left="0.70866141732283472" right="0.70866141732283472" top="0.78740157480314965" bottom="0.78740157480314965" header="0.31496062992125984" footer="0.31496062992125984"/>
  <pageSetup paperSize="9" scale="28" orientation="landscape" horizontalDpi="0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86B0-A6CE-4D44-8B6F-CCD0EF991862}">
  <sheetPr>
    <tabColor rgb="FFFF0000"/>
    <pageSetUpPr fitToPage="1"/>
  </sheetPr>
  <dimension ref="B1:R87"/>
  <sheetViews>
    <sheetView topLeftCell="A3" zoomScale="53" zoomScaleNormal="53" zoomScaleSheetLayoutView="51" zoomScalePageLayoutView="54" workbookViewId="0">
      <selection activeCell="J23" sqref="J23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179" t="s">
        <v>74</v>
      </c>
      <c r="O2" s="488">
        <v>45797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306</v>
      </c>
      <c r="C4" s="498"/>
      <c r="D4" s="498"/>
      <c r="E4" s="498"/>
      <c r="F4" s="498"/>
      <c r="G4" s="498"/>
      <c r="H4" s="498"/>
      <c r="I4" s="499"/>
      <c r="J4" s="422" t="s">
        <v>167</v>
      </c>
      <c r="K4" s="424"/>
      <c r="L4" s="443" t="s">
        <v>166</v>
      </c>
      <c r="M4" s="444"/>
      <c r="N4" s="445"/>
      <c r="O4" s="537" t="s">
        <v>165</v>
      </c>
      <c r="P4" s="538"/>
      <c r="Q4" s="539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164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 ht="45">
      <c r="B10" s="59" t="s">
        <v>24</v>
      </c>
      <c r="C10" s="61"/>
      <c r="D10" s="60"/>
      <c r="E10" s="57">
        <v>0.33680555555555558</v>
      </c>
      <c r="F10" s="56">
        <v>34</v>
      </c>
      <c r="G10" s="55" t="s">
        <v>206</v>
      </c>
      <c r="H10" s="159">
        <v>12.08</v>
      </c>
      <c r="I10" s="160" t="s">
        <v>32</v>
      </c>
      <c r="J10" s="59" t="s">
        <v>24</v>
      </c>
      <c r="K10" s="61"/>
      <c r="L10" s="60"/>
      <c r="M10" s="57">
        <v>0.40694444444444444</v>
      </c>
      <c r="N10" s="56" t="s">
        <v>82</v>
      </c>
      <c r="O10" s="55" t="s">
        <v>129</v>
      </c>
      <c r="P10" s="159">
        <v>5.38</v>
      </c>
      <c r="Q10" s="81" t="s">
        <v>32</v>
      </c>
    </row>
    <row r="11" spans="2:17" ht="45">
      <c r="B11" s="59" t="s">
        <v>305</v>
      </c>
      <c r="C11" s="57">
        <v>0.36249999999999999</v>
      </c>
      <c r="D11" s="58">
        <v>2</v>
      </c>
      <c r="E11" s="57">
        <v>0.36458333333333331</v>
      </c>
      <c r="F11" s="56" t="s">
        <v>304</v>
      </c>
      <c r="G11" s="55" t="s">
        <v>93</v>
      </c>
      <c r="H11" s="84">
        <v>125</v>
      </c>
      <c r="I11" s="83" t="s">
        <v>31</v>
      </c>
      <c r="J11" s="59" t="s">
        <v>289</v>
      </c>
      <c r="K11" s="57">
        <v>0.42222222222222222</v>
      </c>
      <c r="L11" s="58">
        <v>4</v>
      </c>
      <c r="M11" s="57">
        <v>0.42499999999999999</v>
      </c>
      <c r="N11" s="56">
        <v>7</v>
      </c>
      <c r="O11" s="55" t="s">
        <v>290</v>
      </c>
      <c r="P11" s="84">
        <v>70</v>
      </c>
      <c r="Q11" s="81" t="s">
        <v>31</v>
      </c>
    </row>
    <row r="12" spans="2:17" ht="45">
      <c r="B12" s="157" t="s">
        <v>303</v>
      </c>
      <c r="C12" s="57">
        <v>0.36805555555555558</v>
      </c>
      <c r="D12" s="58" t="s">
        <v>3</v>
      </c>
      <c r="E12" s="57"/>
      <c r="F12" s="56"/>
      <c r="G12" s="55"/>
      <c r="H12" s="84">
        <v>91</v>
      </c>
      <c r="I12" s="83" t="s">
        <v>30</v>
      </c>
      <c r="J12" s="59" t="s">
        <v>302</v>
      </c>
      <c r="K12" s="57">
        <v>0.43680555555555556</v>
      </c>
      <c r="L12" s="58"/>
      <c r="M12" s="57"/>
      <c r="P12" s="84">
        <v>93</v>
      </c>
      <c r="Q12" s="81" t="s">
        <v>30</v>
      </c>
    </row>
    <row r="13" spans="2:17" ht="45">
      <c r="B13" s="59"/>
      <c r="C13" s="57" t="s">
        <v>3</v>
      </c>
      <c r="D13" s="58" t="s">
        <v>3</v>
      </c>
      <c r="E13" s="57"/>
      <c r="F13" s="56"/>
      <c r="G13" s="55"/>
      <c r="H13" s="82">
        <v>0.12361111111111112</v>
      </c>
      <c r="I13" s="83" t="s">
        <v>29</v>
      </c>
      <c r="J13" s="59"/>
      <c r="L13" s="58"/>
      <c r="M13" s="57"/>
      <c r="N13" s="56" t="s">
        <v>3</v>
      </c>
      <c r="O13" s="55"/>
      <c r="P13" s="82">
        <v>5.486111111111111E-2</v>
      </c>
      <c r="Q13" s="81" t="s">
        <v>29</v>
      </c>
    </row>
    <row r="14" spans="2:17" ht="45">
      <c r="B14" s="59"/>
      <c r="C14" s="57"/>
      <c r="D14" s="58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</v>
      </c>
      <c r="Q14" s="81" t="s">
        <v>28</v>
      </c>
    </row>
    <row r="15" spans="2:17" ht="46" thickBot="1">
      <c r="B15" s="74"/>
      <c r="C15" s="150"/>
      <c r="D15" s="149"/>
      <c r="E15" s="73"/>
      <c r="F15" s="148"/>
      <c r="G15" s="76"/>
      <c r="H15" s="70">
        <f>H13*(100%+H14)</f>
        <v>0.12361111111111112</v>
      </c>
      <c r="I15" s="83" t="s">
        <v>27</v>
      </c>
      <c r="J15" s="74"/>
      <c r="K15" s="150"/>
      <c r="L15" s="149"/>
      <c r="M15" s="73"/>
      <c r="N15" s="148"/>
      <c r="O15" s="76"/>
      <c r="P15" s="70">
        <f>P13*(100%+P14)</f>
        <v>6.5833333333333327E-2</v>
      </c>
      <c r="Q15" s="69" t="s">
        <v>27</v>
      </c>
    </row>
    <row r="16" spans="2:17" ht="25" customHeight="1">
      <c r="B16" s="515" t="s">
        <v>301</v>
      </c>
      <c r="C16" s="516"/>
      <c r="D16" s="516"/>
      <c r="E16" s="516"/>
      <c r="F16" s="516"/>
      <c r="G16" s="516"/>
      <c r="H16" s="516"/>
      <c r="I16" s="517"/>
      <c r="J16" s="518" t="s">
        <v>300</v>
      </c>
      <c r="K16" s="519"/>
      <c r="L16" s="519"/>
      <c r="M16" s="519"/>
      <c r="N16" s="519"/>
      <c r="O16" s="519"/>
      <c r="P16" s="519"/>
      <c r="Q16" s="520"/>
    </row>
    <row r="17" spans="2:17" ht="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478" t="s">
        <v>299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298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424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0.4916666666666667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0.50263888888888886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0.49166666666666664</v>
      </c>
      <c r="D24" s="512" t="s">
        <v>297</v>
      </c>
      <c r="E24" s="513"/>
      <c r="F24" s="513"/>
      <c r="G24" s="513"/>
      <c r="H24" s="513"/>
      <c r="I24" s="514"/>
      <c r="J24" s="506" t="s">
        <v>296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0.60416666666666663</v>
      </c>
      <c r="D25" s="491" t="s">
        <v>295</v>
      </c>
      <c r="E25" s="492"/>
      <c r="F25" s="492"/>
      <c r="G25" s="492"/>
      <c r="H25" s="492"/>
      <c r="I25" s="493"/>
      <c r="J25" s="509" t="s">
        <v>294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515" t="s">
        <v>293</v>
      </c>
      <c r="C28" s="516"/>
      <c r="D28" s="516"/>
      <c r="E28" s="516"/>
      <c r="F28" s="516"/>
      <c r="G28" s="516"/>
      <c r="H28" s="516"/>
      <c r="I28" s="517"/>
      <c r="J28" s="515" t="s">
        <v>292</v>
      </c>
      <c r="K28" s="516"/>
      <c r="L28" s="516"/>
      <c r="M28" s="516"/>
      <c r="N28" s="516"/>
      <c r="O28" s="516"/>
      <c r="P28" s="516"/>
      <c r="Q28" s="517"/>
    </row>
    <row r="29" spans="2:17" ht="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" customHeight="1" thickBot="1">
      <c r="B32" s="118" t="s">
        <v>42</v>
      </c>
      <c r="C32" s="547"/>
      <c r="D32" s="548"/>
      <c r="E32" s="548"/>
      <c r="F32" s="548"/>
      <c r="G32" s="548"/>
      <c r="H32" s="548"/>
      <c r="I32" s="549"/>
      <c r="J32" s="117" t="s">
        <v>41</v>
      </c>
      <c r="K32" s="401"/>
      <c r="L32" s="402"/>
      <c r="M32" s="402"/>
      <c r="N32" s="402"/>
      <c r="O32" s="402"/>
      <c r="P32" s="402"/>
      <c r="Q32" s="403"/>
    </row>
    <row r="33" spans="2:17" hidden="1">
      <c r="B33" s="30" t="s">
        <v>40</v>
      </c>
      <c r="C33" s="26" t="s">
        <v>12</v>
      </c>
      <c r="D33" s="116">
        <f>C25 +H41</f>
        <v>0.66666666666666663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0.60416666666666663</v>
      </c>
      <c r="N33" s="38"/>
      <c r="O33" s="38"/>
      <c r="P33" s="37"/>
      <c r="Q33" s="112"/>
    </row>
    <row r="34" spans="2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17" ht="45">
      <c r="B36" s="96" t="s">
        <v>291</v>
      </c>
      <c r="C36" s="61"/>
      <c r="D36" s="95"/>
      <c r="E36" s="85">
        <v>0.67152777777777772</v>
      </c>
      <c r="F36" s="58">
        <v>1</v>
      </c>
      <c r="G36" s="94" t="s">
        <v>290</v>
      </c>
      <c r="H36" s="84">
        <v>4.38</v>
      </c>
      <c r="I36" s="83" t="s">
        <v>32</v>
      </c>
      <c r="J36" s="93"/>
      <c r="K36" s="92"/>
      <c r="L36" s="60"/>
      <c r="M36" s="85"/>
      <c r="N36" s="56" t="s">
        <v>3</v>
      </c>
      <c r="O36" s="91"/>
      <c r="P36" s="90" t="s">
        <v>3</v>
      </c>
      <c r="Q36" s="89" t="s">
        <v>32</v>
      </c>
    </row>
    <row r="37" spans="2:17" ht="45">
      <c r="B37" s="59" t="s">
        <v>289</v>
      </c>
      <c r="C37" s="57">
        <v>0.67986111111111114</v>
      </c>
      <c r="D37" s="88">
        <v>6</v>
      </c>
      <c r="E37" s="57">
        <v>0.68194444444444446</v>
      </c>
      <c r="F37" s="87">
        <v>7</v>
      </c>
      <c r="G37" s="55" t="s">
        <v>129</v>
      </c>
      <c r="H37" s="84">
        <v>115</v>
      </c>
      <c r="I37" s="83" t="s">
        <v>31</v>
      </c>
      <c r="J37" s="59"/>
      <c r="K37" s="85"/>
      <c r="L37" s="86"/>
      <c r="M37" s="57" t="s">
        <v>3</v>
      </c>
      <c r="N37" s="56"/>
      <c r="O37" s="55"/>
      <c r="P37" s="84" t="s">
        <v>3</v>
      </c>
      <c r="Q37" s="81" t="s">
        <v>31</v>
      </c>
    </row>
    <row r="38" spans="2:17" ht="45">
      <c r="B38" s="59" t="s">
        <v>24</v>
      </c>
      <c r="C38" s="85">
        <v>0.6958333333333333</v>
      </c>
      <c r="D38" s="56" t="s">
        <v>77</v>
      </c>
      <c r="E38" s="57" t="s">
        <v>3</v>
      </c>
      <c r="F38" s="56" t="s">
        <v>3</v>
      </c>
      <c r="G38" s="55"/>
      <c r="H38" s="84">
        <v>88</v>
      </c>
      <c r="I38" s="83" t="s">
        <v>30</v>
      </c>
      <c r="J38" s="59" t="s">
        <v>3</v>
      </c>
      <c r="K38" s="57" t="s">
        <v>3</v>
      </c>
      <c r="L38" s="58"/>
      <c r="M38" s="57"/>
      <c r="N38" s="56"/>
      <c r="O38" s="55"/>
      <c r="P38" s="84"/>
      <c r="Q38" s="81" t="s">
        <v>30</v>
      </c>
    </row>
    <row r="39" spans="2:17" ht="45">
      <c r="B39" s="59"/>
      <c r="C39" s="57"/>
      <c r="D39" s="56"/>
      <c r="E39" s="57" t="s">
        <v>3</v>
      </c>
      <c r="F39" s="56" t="s">
        <v>3</v>
      </c>
      <c r="G39" s="55"/>
      <c r="H39" s="82">
        <v>6.25E-2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0</v>
      </c>
      <c r="Q39" s="81" t="s">
        <v>29</v>
      </c>
    </row>
    <row r="40" spans="2:17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</v>
      </c>
      <c r="I40" s="80" t="s">
        <v>28</v>
      </c>
      <c r="J40" s="59"/>
      <c r="K40" s="57"/>
      <c r="L40" s="58"/>
      <c r="M40" s="57"/>
      <c r="N40" s="56"/>
      <c r="O40" s="55"/>
      <c r="P40" s="79">
        <v>0.2</v>
      </c>
      <c r="Q40" s="78" t="s">
        <v>28</v>
      </c>
    </row>
    <row r="41" spans="2:17" ht="46" thickBot="1">
      <c r="B41" s="77"/>
      <c r="C41" s="73"/>
      <c r="D41" s="72"/>
      <c r="E41" s="57" t="s">
        <v>3</v>
      </c>
      <c r="F41" s="72"/>
      <c r="G41" s="76"/>
      <c r="H41" s="70">
        <f>H39*(100%+H40)</f>
        <v>6.25E-2</v>
      </c>
      <c r="I41" s="75" t="s">
        <v>424</v>
      </c>
      <c r="J41" s="74"/>
      <c r="K41" s="73" t="s">
        <v>3</v>
      </c>
      <c r="L41" s="72"/>
      <c r="M41" s="73"/>
      <c r="N41" s="72"/>
      <c r="O41" s="71"/>
      <c r="P41" s="70">
        <f>P39*(100%+P40)</f>
        <v>0</v>
      </c>
      <c r="Q41" s="69" t="s">
        <v>27</v>
      </c>
    </row>
    <row r="42" spans="2:17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17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17" ht="72">
      <c r="B44" s="285" t="s">
        <v>288</v>
      </c>
      <c r="C44" s="61"/>
      <c r="D44" s="62" t="s">
        <v>3</v>
      </c>
      <c r="E44" s="57"/>
      <c r="F44" s="56" t="s">
        <v>3</v>
      </c>
      <c r="G44" s="55" t="s">
        <v>3</v>
      </c>
      <c r="H44" s="49"/>
      <c r="I44" s="43"/>
      <c r="J44" s="59" t="s">
        <v>287</v>
      </c>
      <c r="K44" s="61"/>
      <c r="L44" s="60"/>
      <c r="M44" s="57" t="s">
        <v>3</v>
      </c>
      <c r="N44" s="56" t="s">
        <v>3</v>
      </c>
      <c r="O44" s="55"/>
      <c r="P44" s="43"/>
      <c r="Q44" s="54"/>
    </row>
    <row r="45" spans="2:17" ht="45">
      <c r="B45" s="59"/>
      <c r="C45" s="57" t="s">
        <v>3</v>
      </c>
      <c r="D45" s="56"/>
      <c r="E45" s="57"/>
      <c r="F45" s="56" t="s">
        <v>3</v>
      </c>
      <c r="G45" s="55" t="s">
        <v>3</v>
      </c>
      <c r="H45" s="49"/>
      <c r="I45" s="43"/>
      <c r="J45" s="59"/>
      <c r="K45" s="57"/>
      <c r="L45" s="58"/>
      <c r="M45" s="57" t="s">
        <v>3</v>
      </c>
      <c r="N45" s="56"/>
      <c r="O45" s="55"/>
      <c r="P45" s="43"/>
      <c r="Q45" s="54"/>
    </row>
    <row r="46" spans="2:17" ht="45">
      <c r="B46" s="59" t="s">
        <v>3</v>
      </c>
      <c r="C46" s="57" t="s">
        <v>3</v>
      </c>
      <c r="D46" s="56"/>
      <c r="E46" s="57"/>
      <c r="F46" s="56" t="s">
        <v>3</v>
      </c>
      <c r="G46" s="55"/>
      <c r="H46" s="49"/>
      <c r="I46" s="43"/>
      <c r="J46" s="59" t="s">
        <v>3</v>
      </c>
      <c r="K46" s="57"/>
      <c r="L46" s="58"/>
      <c r="M46" s="57"/>
      <c r="N46" s="56"/>
      <c r="O46" s="55" t="s">
        <v>3</v>
      </c>
      <c r="P46" s="43"/>
      <c r="Q46" s="54"/>
    </row>
    <row r="47" spans="2:17" ht="46" thickBot="1">
      <c r="B47" s="59"/>
      <c r="C47" s="57"/>
      <c r="D47" s="56"/>
      <c r="E47" s="57"/>
      <c r="F47" s="56"/>
      <c r="G47" s="55" t="s">
        <v>3</v>
      </c>
      <c r="H47" s="49"/>
      <c r="I47" s="43"/>
      <c r="J47" s="59"/>
      <c r="K47" s="57"/>
      <c r="L47" s="58"/>
      <c r="M47" s="57" t="s">
        <v>3</v>
      </c>
      <c r="N47" s="56"/>
      <c r="O47" s="55"/>
      <c r="P47" s="43"/>
      <c r="Q47" s="54"/>
    </row>
    <row r="48" spans="2:17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" customHeight="1">
      <c r="B49" s="485" t="s">
        <v>235</v>
      </c>
      <c r="C49" s="375"/>
      <c r="D49" s="375"/>
      <c r="E49" s="375"/>
      <c r="F49" s="375"/>
      <c r="G49" s="375"/>
      <c r="H49" s="375"/>
      <c r="I49" s="376"/>
      <c r="J49" s="381" t="s">
        <v>286</v>
      </c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18" ht="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18" ht="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18" ht="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0.4916666666666667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0.50263888888888886</v>
      </c>
    </row>
    <row r="58" spans="2:18">
      <c r="B58" s="30" t="s">
        <v>14</v>
      </c>
      <c r="C58" s="26" t="s">
        <v>12</v>
      </c>
      <c r="D58" s="25">
        <f>C25+H41</f>
        <v>0.66666666666666663</v>
      </c>
      <c r="E58" s="29" t="s">
        <v>3</v>
      </c>
      <c r="F58" s="477" t="s">
        <v>11</v>
      </c>
      <c r="G58" s="477"/>
      <c r="H58" s="28">
        <f>E36-D58</f>
        <v>4.8611111111110938E-3</v>
      </c>
      <c r="I58" s="27"/>
      <c r="J58" s="26" t="s">
        <v>13</v>
      </c>
      <c r="K58" s="26" t="s">
        <v>12</v>
      </c>
      <c r="L58" s="25">
        <f>C25+P41</f>
        <v>0.60416666666666663</v>
      </c>
      <c r="N58" s="477" t="s">
        <v>11</v>
      </c>
      <c r="O58" s="477"/>
      <c r="P58" s="24">
        <f>K37-L58</f>
        <v>-0.60416666666666663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1"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B63:Q63"/>
    <mergeCell ref="B49:I54"/>
    <mergeCell ref="J49:Q54"/>
  </mergeCells>
  <hyperlinks>
    <hyperlink ref="J6" r:id="rId1" xr:uid="{CDCB6C10-E4C9-7F42-951C-DA76B4EB9A24}"/>
    <hyperlink ref="C20" r:id="rId2" display="https://map.schweizmobil.ch/?lang=de&amp;bgLayer=pk&amp;season=summer&amp;resolution=10&amp;E=2704908&amp;N=1269213&amp;photos=yes&amp;logo=yes&amp;detours=yes&amp;trackId=925488801" xr:uid="{42D1642A-3D55-1C43-B021-026ADAD15954}"/>
    <hyperlink ref="C20:I20" r:id="rId3" display="Frauenfeld_A_2025" xr:uid="{A3B3C59C-EF56-574C-BFAE-386CBD3394A9}"/>
    <hyperlink ref="K20" r:id="rId4" display="https://map.schweizmobil.ch/?lang=de&amp;bgLayer=pk&amp;season=summer&amp;resolution=5&amp;E=2700265&amp;N=1267891&amp;photos=yes&amp;logo=yes&amp;detours=yes&amp;trackId=649204340" xr:uid="{B9BC3D7D-DDB4-C24A-918F-21F6E4C0843E}"/>
    <hyperlink ref="K20:Q20" r:id="rId5" display="Thalheim_B_2025" xr:uid="{AEE270B0-1C82-7B4D-B4DA-4B2B0CEB6B36}"/>
  </hyperlinks>
  <pageMargins left="0.70866141732283472" right="0.70866141732283472" top="0.78740157480314965" bottom="0.78740157480314965" header="0.31496062992125984" footer="0.31496062992125984"/>
  <pageSetup paperSize="9" scale="25" orientation="landscape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0D43-474F-1B40-88D7-6D07E7218FB7}">
  <sheetPr>
    <tabColor rgb="FFFF0000"/>
    <pageSetUpPr fitToPage="1"/>
  </sheetPr>
  <dimension ref="B1:R87"/>
  <sheetViews>
    <sheetView topLeftCell="A14" zoomScale="53" zoomScaleNormal="53" zoomScaleSheetLayoutView="51" zoomScalePageLayoutView="54" workbookViewId="0">
      <selection activeCell="I41" sqref="I4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8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8" ht="46" thickBot="1">
      <c r="B2" s="180"/>
      <c r="N2" s="179" t="s">
        <v>74</v>
      </c>
      <c r="O2" s="488">
        <v>45804</v>
      </c>
      <c r="P2" s="489"/>
      <c r="Q2" s="490"/>
    </row>
    <row r="3" spans="2:18" ht="38" thickBot="1">
      <c r="B3" s="178"/>
      <c r="Q3" s="177"/>
    </row>
    <row r="4" spans="2:18" ht="20" customHeight="1">
      <c r="B4" s="497" t="s">
        <v>285</v>
      </c>
      <c r="C4" s="498"/>
      <c r="D4" s="498"/>
      <c r="E4" s="498"/>
      <c r="F4" s="498"/>
      <c r="G4" s="498"/>
      <c r="H4" s="498"/>
      <c r="I4" s="499"/>
      <c r="J4" s="422" t="s">
        <v>284</v>
      </c>
      <c r="K4" s="424"/>
      <c r="L4" s="443" t="s">
        <v>283</v>
      </c>
      <c r="M4" s="444"/>
      <c r="N4" s="445"/>
      <c r="O4" s="537">
        <v>6.9424999999999999</v>
      </c>
      <c r="P4" s="538"/>
      <c r="Q4" s="539"/>
    </row>
    <row r="5" spans="2:18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8" ht="38" thickBot="1">
      <c r="B6" s="503"/>
      <c r="C6" s="504"/>
      <c r="D6" s="504"/>
      <c r="E6" s="504"/>
      <c r="F6" s="504"/>
      <c r="G6" s="504"/>
      <c r="H6" s="504"/>
      <c r="I6" s="505"/>
      <c r="J6" s="562" t="s">
        <v>282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8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8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8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8" ht="45">
      <c r="B10" s="93" t="s">
        <v>24</v>
      </c>
      <c r="C10" s="162"/>
      <c r="D10" s="161"/>
      <c r="E10" s="57">
        <v>0.29305555555555557</v>
      </c>
      <c r="F10" s="56">
        <v>31</v>
      </c>
      <c r="G10" s="55" t="s">
        <v>206</v>
      </c>
      <c r="H10" s="84">
        <v>9.6</v>
      </c>
      <c r="I10" s="160" t="s">
        <v>32</v>
      </c>
      <c r="J10" s="59" t="s">
        <v>24</v>
      </c>
      <c r="K10" s="61"/>
      <c r="L10" s="60"/>
      <c r="M10" s="57">
        <v>0.3347222222222222</v>
      </c>
      <c r="N10" s="56">
        <v>31</v>
      </c>
      <c r="O10" s="55" t="s">
        <v>281</v>
      </c>
      <c r="P10" s="159">
        <v>4.3</v>
      </c>
      <c r="Q10" s="81" t="s">
        <v>32</v>
      </c>
    </row>
    <row r="11" spans="2:18" ht="45">
      <c r="B11" s="59" t="s">
        <v>266</v>
      </c>
      <c r="C11" s="57">
        <v>0.37638888888888888</v>
      </c>
      <c r="D11" s="56"/>
      <c r="E11" s="57">
        <v>0.38055555555555554</v>
      </c>
      <c r="F11" s="56" t="s">
        <v>280</v>
      </c>
      <c r="G11" s="55" t="s">
        <v>279</v>
      </c>
      <c r="H11" s="84">
        <v>331</v>
      </c>
      <c r="I11" s="83" t="s">
        <v>31</v>
      </c>
      <c r="J11" s="59" t="s">
        <v>278</v>
      </c>
      <c r="K11" s="57">
        <v>0.41805555555555557</v>
      </c>
      <c r="L11" s="58"/>
      <c r="M11" s="57" t="s">
        <v>277</v>
      </c>
      <c r="N11" s="56"/>
      <c r="O11" s="55"/>
      <c r="P11" s="84">
        <v>185</v>
      </c>
      <c r="Q11" s="81" t="s">
        <v>31</v>
      </c>
    </row>
    <row r="12" spans="2:18" ht="45">
      <c r="B12" s="59" t="s">
        <v>276</v>
      </c>
      <c r="C12" s="57">
        <v>0.38819444444444445</v>
      </c>
      <c r="D12" s="56" t="s">
        <v>3</v>
      </c>
      <c r="E12" s="57"/>
      <c r="F12" s="158" t="s">
        <v>3</v>
      </c>
      <c r="G12" s="55" t="s">
        <v>3</v>
      </c>
      <c r="H12" s="84">
        <v>360</v>
      </c>
      <c r="I12" s="83" t="s">
        <v>30</v>
      </c>
      <c r="J12" s="157" t="s">
        <v>276</v>
      </c>
      <c r="K12" s="57">
        <v>0.42708333333333331</v>
      </c>
      <c r="L12" s="58"/>
      <c r="M12" s="57"/>
      <c r="N12" s="56"/>
      <c r="O12" s="55"/>
      <c r="P12" s="84">
        <v>296</v>
      </c>
      <c r="Q12" s="81" t="s">
        <v>30</v>
      </c>
    </row>
    <row r="13" spans="2:18" ht="45">
      <c r="B13" s="156"/>
      <c r="C13" s="57" t="s">
        <v>3</v>
      </c>
      <c r="D13" s="56" t="s">
        <v>3</v>
      </c>
      <c r="E13" s="57"/>
      <c r="F13" s="56"/>
      <c r="G13" s="55"/>
      <c r="H13" s="82">
        <v>0.125</v>
      </c>
      <c r="I13" s="83" t="s">
        <v>29</v>
      </c>
      <c r="J13" s="59"/>
      <c r="K13" s="57"/>
      <c r="L13" s="58"/>
      <c r="M13" s="57"/>
      <c r="N13" s="56" t="s">
        <v>3</v>
      </c>
      <c r="O13" s="55"/>
      <c r="P13" s="82">
        <v>8.3333333333333329E-2</v>
      </c>
      <c r="Q13" s="81" t="s">
        <v>29</v>
      </c>
    </row>
    <row r="14" spans="2:18" ht="45">
      <c r="B14" s="59"/>
      <c r="C14" s="57"/>
      <c r="D14" s="56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0.25</v>
      </c>
      <c r="Q14" s="81" t="s">
        <v>28</v>
      </c>
    </row>
    <row r="15" spans="2:18" ht="46" thickBot="1">
      <c r="B15" s="155"/>
      <c r="C15" s="154"/>
      <c r="D15" s="152"/>
      <c r="E15" s="153"/>
      <c r="F15" s="152"/>
      <c r="G15" s="151"/>
      <c r="H15" s="82">
        <f>H13*(100%+H14)</f>
        <v>0.125</v>
      </c>
      <c r="I15" s="83" t="s">
        <v>27</v>
      </c>
      <c r="J15" s="74"/>
      <c r="K15" s="150"/>
      <c r="L15" s="149"/>
      <c r="M15" s="73"/>
      <c r="N15" s="148"/>
      <c r="O15" s="76"/>
      <c r="P15" s="70">
        <f>P13*(100%+P14)</f>
        <v>0.10416666666666666</v>
      </c>
      <c r="Q15" s="69" t="s">
        <v>27</v>
      </c>
    </row>
    <row r="16" spans="2:18" ht="25" customHeight="1">
      <c r="B16" s="515" t="s">
        <v>275</v>
      </c>
      <c r="C16" s="516"/>
      <c r="D16" s="516"/>
      <c r="E16" s="516"/>
      <c r="F16" s="516"/>
      <c r="G16" s="516"/>
      <c r="H16" s="516"/>
      <c r="I16" s="517"/>
      <c r="J16" s="518" t="s">
        <v>274</v>
      </c>
      <c r="K16" s="519"/>
      <c r="L16" s="519"/>
      <c r="M16" s="519"/>
      <c r="N16" s="519"/>
      <c r="O16" s="519"/>
      <c r="P16" s="519"/>
      <c r="Q16" s="520"/>
      <c r="R16" s="1" t="e" cm="1">
        <f t="array" ref="R16">-916-925-Längi</f>
        <v>#NAME?</v>
      </c>
    </row>
    <row r="17" spans="2:17" ht="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569" t="s">
        <v>269</v>
      </c>
      <c r="D20" s="570"/>
      <c r="E20" s="570"/>
      <c r="F20" s="570"/>
      <c r="G20" s="570"/>
      <c r="H20" s="570"/>
      <c r="I20" s="571"/>
      <c r="J20" s="146" t="s">
        <v>55</v>
      </c>
      <c r="K20" s="366" t="s">
        <v>269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/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0.51319444444444451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0.53125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0.52083333333333337</v>
      </c>
      <c r="D24" s="512" t="s">
        <v>261</v>
      </c>
      <c r="E24" s="513"/>
      <c r="F24" s="513"/>
      <c r="G24" s="513"/>
      <c r="H24" s="513"/>
      <c r="I24" s="514"/>
      <c r="J24" s="506" t="s">
        <v>261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0.59375</v>
      </c>
      <c r="D25" s="491" t="s">
        <v>273</v>
      </c>
      <c r="E25" s="492"/>
      <c r="F25" s="492"/>
      <c r="G25" s="492"/>
      <c r="H25" s="492"/>
      <c r="I25" s="493"/>
      <c r="J25" s="509" t="s">
        <v>272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515" t="s">
        <v>271</v>
      </c>
      <c r="C28" s="516"/>
      <c r="D28" s="516"/>
      <c r="E28" s="516"/>
      <c r="F28" s="516"/>
      <c r="G28" s="516"/>
      <c r="H28" s="516"/>
      <c r="I28" s="517"/>
      <c r="J28" s="515" t="s">
        <v>270</v>
      </c>
      <c r="K28" s="516"/>
      <c r="L28" s="516"/>
      <c r="M28" s="516"/>
      <c r="N28" s="516"/>
      <c r="O28" s="516"/>
      <c r="P28" s="516"/>
      <c r="Q28" s="517"/>
    </row>
    <row r="29" spans="2:17" ht="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" customHeight="1" thickBot="1">
      <c r="B32" s="118" t="s">
        <v>42</v>
      </c>
      <c r="C32" s="547" t="s">
        <v>269</v>
      </c>
      <c r="D32" s="548"/>
      <c r="E32" s="548"/>
      <c r="F32" s="548"/>
      <c r="G32" s="548"/>
      <c r="H32" s="548"/>
      <c r="I32" s="549"/>
      <c r="J32" s="117" t="s">
        <v>41</v>
      </c>
      <c r="K32" s="401" t="s">
        <v>269</v>
      </c>
      <c r="L32" s="402"/>
      <c r="M32" s="402"/>
      <c r="N32" s="402"/>
      <c r="O32" s="402"/>
      <c r="P32" s="402"/>
      <c r="Q32" s="403"/>
    </row>
    <row r="33" spans="2:17" hidden="1">
      <c r="B33" s="30" t="s">
        <v>40</v>
      </c>
      <c r="C33" s="26" t="s">
        <v>12</v>
      </c>
      <c r="D33" s="116">
        <f>C25 +H41</f>
        <v>0.64027777777777772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0.65190972222222221</v>
      </c>
      <c r="N33" s="38"/>
      <c r="O33" s="38"/>
      <c r="P33" s="37"/>
      <c r="Q33" s="112"/>
    </row>
    <row r="34" spans="2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17" ht="45">
      <c r="B36" s="96" t="s">
        <v>268</v>
      </c>
      <c r="C36" s="61"/>
      <c r="D36" s="95"/>
      <c r="E36" s="85">
        <v>0.65277777777777779</v>
      </c>
      <c r="F36" s="58">
        <v>3</v>
      </c>
      <c r="G36" s="94" t="s">
        <v>267</v>
      </c>
      <c r="H36" s="84">
        <v>4.4800000000000004</v>
      </c>
      <c r="I36" s="83" t="s">
        <v>32</v>
      </c>
      <c r="J36" s="93"/>
      <c r="K36" s="92"/>
      <c r="L36" s="60"/>
      <c r="M36" s="85"/>
      <c r="N36" s="56" t="s">
        <v>3</v>
      </c>
      <c r="O36" s="91"/>
      <c r="P36" s="90" t="s">
        <v>3</v>
      </c>
      <c r="Q36" s="89" t="s">
        <v>32</v>
      </c>
    </row>
    <row r="37" spans="2:17" ht="45">
      <c r="B37" s="59" t="s">
        <v>266</v>
      </c>
      <c r="C37" s="57">
        <v>0.65625</v>
      </c>
      <c r="D37" s="250">
        <v>4</v>
      </c>
      <c r="E37" s="57">
        <v>0.66249999999999998</v>
      </c>
      <c r="F37" s="87">
        <v>4</v>
      </c>
      <c r="G37" s="55" t="s">
        <v>265</v>
      </c>
      <c r="H37" s="84">
        <v>18</v>
      </c>
      <c r="I37" s="83" t="s">
        <v>31</v>
      </c>
      <c r="J37" s="59"/>
      <c r="K37" s="85"/>
      <c r="L37" s="86"/>
      <c r="M37" s="57" t="s">
        <v>3</v>
      </c>
      <c r="N37" s="56"/>
      <c r="O37" s="55"/>
      <c r="P37" s="84" t="s">
        <v>3</v>
      </c>
      <c r="Q37" s="81" t="s">
        <v>31</v>
      </c>
    </row>
    <row r="38" spans="2:17" ht="45">
      <c r="B38" s="59" t="s">
        <v>207</v>
      </c>
      <c r="C38" s="85">
        <v>0.70347222222222228</v>
      </c>
      <c r="D38" s="56">
        <v>4</v>
      </c>
      <c r="E38" s="57">
        <v>0.70972222222222225</v>
      </c>
      <c r="F38" s="56">
        <v>2</v>
      </c>
      <c r="G38" s="55" t="s">
        <v>262</v>
      </c>
      <c r="H38" s="84">
        <v>315</v>
      </c>
      <c r="I38" s="83" t="s">
        <v>30</v>
      </c>
      <c r="J38" s="59" t="s">
        <v>3</v>
      </c>
      <c r="K38" s="57" t="s">
        <v>3</v>
      </c>
      <c r="L38" s="58"/>
      <c r="M38" s="57"/>
      <c r="N38" s="56"/>
      <c r="O38" s="55"/>
      <c r="P38" s="84"/>
      <c r="Q38" s="81" t="s">
        <v>30</v>
      </c>
    </row>
    <row r="39" spans="2:17" ht="45">
      <c r="B39" s="59" t="s">
        <v>24</v>
      </c>
      <c r="C39" s="57">
        <v>0.74861111111111112</v>
      </c>
      <c r="D39" s="56"/>
      <c r="E39" s="57" t="s">
        <v>3</v>
      </c>
      <c r="F39" s="56" t="s">
        <v>3</v>
      </c>
      <c r="G39" s="55"/>
      <c r="H39" s="82">
        <v>4.6527777777777779E-2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4.6527777777777779E-2</v>
      </c>
      <c r="Q39" s="81" t="s">
        <v>29</v>
      </c>
    </row>
    <row r="40" spans="2:17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</v>
      </c>
      <c r="I40" s="80" t="s">
        <v>28</v>
      </c>
      <c r="J40" s="59"/>
      <c r="K40" s="57"/>
      <c r="L40" s="58"/>
      <c r="M40" s="57"/>
      <c r="N40" s="56"/>
      <c r="O40" s="55"/>
      <c r="P40" s="79">
        <v>0.25</v>
      </c>
      <c r="Q40" s="78" t="s">
        <v>28</v>
      </c>
    </row>
    <row r="41" spans="2:17" ht="46" thickBot="1">
      <c r="B41" s="77"/>
      <c r="C41" s="73"/>
      <c r="D41" s="72"/>
      <c r="E41" s="57" t="s">
        <v>3</v>
      </c>
      <c r="F41" s="72"/>
      <c r="G41" s="76"/>
      <c r="H41" s="70">
        <f>H39*(100%+H40)</f>
        <v>4.6527777777777779E-2</v>
      </c>
      <c r="I41" s="75" t="s">
        <v>27</v>
      </c>
      <c r="J41" s="74"/>
      <c r="K41" s="73" t="s">
        <v>3</v>
      </c>
      <c r="L41" s="72"/>
      <c r="M41" s="73"/>
      <c r="N41" s="72"/>
      <c r="O41" s="71"/>
      <c r="P41" s="70">
        <f>P39*(100%+P40)</f>
        <v>5.8159722222222224E-2</v>
      </c>
      <c r="Q41" s="69" t="s">
        <v>27</v>
      </c>
    </row>
    <row r="42" spans="2:17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17" ht="60" customHeight="1" thickBot="1">
      <c r="B43" s="390" t="s">
        <v>26</v>
      </c>
      <c r="C43" s="391"/>
      <c r="D43" s="391"/>
      <c r="E43" s="391"/>
      <c r="F43" s="391"/>
      <c r="G43" s="391"/>
      <c r="H43" s="563"/>
      <c r="I43" s="563"/>
      <c r="J43" s="390" t="s">
        <v>25</v>
      </c>
      <c r="K43" s="391"/>
      <c r="L43" s="391"/>
      <c r="M43" s="391"/>
      <c r="N43" s="391"/>
      <c r="O43" s="391"/>
      <c r="P43" s="563"/>
      <c r="Q43" s="564"/>
    </row>
    <row r="44" spans="2:17" ht="46" thickBot="1">
      <c r="B44" s="59" t="s">
        <v>24</v>
      </c>
      <c r="C44" s="61"/>
      <c r="D44" s="62" t="s">
        <v>3</v>
      </c>
      <c r="E44" s="57">
        <v>0.37638888888888888</v>
      </c>
      <c r="F44" s="56">
        <v>31</v>
      </c>
      <c r="G44" s="248" t="s">
        <v>206</v>
      </c>
      <c r="H44" s="565" t="s">
        <v>33</v>
      </c>
      <c r="I44" s="566"/>
      <c r="J44" s="249" t="s">
        <v>261</v>
      </c>
      <c r="K44" s="61"/>
      <c r="L44" s="60"/>
      <c r="M44" s="57">
        <v>0.6166666666666667</v>
      </c>
      <c r="N44" s="56">
        <v>3</v>
      </c>
      <c r="O44" s="248" t="s">
        <v>263</v>
      </c>
      <c r="P44" s="567" t="s">
        <v>33</v>
      </c>
      <c r="Q44" s="568"/>
    </row>
    <row r="45" spans="2:17" ht="45">
      <c r="B45" s="59" t="s">
        <v>264</v>
      </c>
      <c r="C45" s="57">
        <v>0.46736111111111112</v>
      </c>
      <c r="D45" s="56">
        <v>3</v>
      </c>
      <c r="E45" s="57">
        <v>0.48333333333333334</v>
      </c>
      <c r="F45" s="56">
        <v>8</v>
      </c>
      <c r="G45" s="55" t="s">
        <v>263</v>
      </c>
      <c r="H45" s="246"/>
      <c r="I45" s="245" t="s">
        <v>205</v>
      </c>
      <c r="J45" s="59" t="s">
        <v>207</v>
      </c>
      <c r="K45" s="57">
        <v>0.68194444444444446</v>
      </c>
      <c r="L45" s="58">
        <v>9</v>
      </c>
      <c r="M45" s="57">
        <v>0.70972222222222225</v>
      </c>
      <c r="N45" s="56">
        <v>2</v>
      </c>
      <c r="O45" s="55" t="s">
        <v>262</v>
      </c>
      <c r="P45" s="245"/>
      <c r="Q45" s="247" t="s">
        <v>205</v>
      </c>
    </row>
    <row r="46" spans="2:17" ht="45">
      <c r="B46" s="59" t="s">
        <v>261</v>
      </c>
      <c r="C46" s="57">
        <v>0.49166666666666664</v>
      </c>
      <c r="D46" s="56"/>
      <c r="E46" s="57"/>
      <c r="F46" s="56" t="s">
        <v>3</v>
      </c>
      <c r="G46" s="55"/>
      <c r="H46" s="246"/>
      <c r="I46" s="245" t="s">
        <v>202</v>
      </c>
      <c r="J46" s="59" t="s">
        <v>201</v>
      </c>
      <c r="K46" s="57">
        <v>0.74861111111111112</v>
      </c>
      <c r="L46" s="58"/>
      <c r="M46" s="57"/>
      <c r="N46" s="56"/>
      <c r="O46" s="55" t="s">
        <v>3</v>
      </c>
      <c r="P46" s="245"/>
      <c r="Q46" s="247" t="s">
        <v>31</v>
      </c>
    </row>
    <row r="47" spans="2:17" ht="46" thickBot="1">
      <c r="B47" s="59"/>
      <c r="C47" s="57"/>
      <c r="D47" s="56"/>
      <c r="E47" s="57"/>
      <c r="F47" s="56"/>
      <c r="G47" s="55" t="s">
        <v>3</v>
      </c>
      <c r="H47" s="246"/>
      <c r="I47" s="245" t="s">
        <v>30</v>
      </c>
      <c r="J47" s="59"/>
      <c r="K47" s="57"/>
      <c r="L47" s="58"/>
      <c r="M47" s="57" t="s">
        <v>3</v>
      </c>
      <c r="N47" s="56"/>
      <c r="O47" s="55"/>
      <c r="P47" s="245"/>
      <c r="Q47" s="247" t="s">
        <v>30</v>
      </c>
    </row>
    <row r="48" spans="2:17" ht="46" thickBot="1">
      <c r="B48" s="53"/>
      <c r="C48" s="52" t="s">
        <v>3</v>
      </c>
      <c r="D48" s="51"/>
      <c r="E48" s="52"/>
      <c r="F48" s="51" t="s">
        <v>3</v>
      </c>
      <c r="G48" s="50"/>
      <c r="H48" s="246"/>
      <c r="I48" s="245" t="s">
        <v>29</v>
      </c>
      <c r="J48" s="48"/>
      <c r="K48" s="46"/>
      <c r="L48" s="47"/>
      <c r="M48" s="46" t="s">
        <v>3</v>
      </c>
      <c r="N48" s="45"/>
      <c r="O48" s="44"/>
      <c r="P48" s="245"/>
      <c r="Q48" s="42" t="s">
        <v>20</v>
      </c>
    </row>
    <row r="49" spans="2:18" ht="25" customHeight="1">
      <c r="B49" s="572" t="s">
        <v>260</v>
      </c>
      <c r="C49" s="573"/>
      <c r="D49" s="573"/>
      <c r="E49" s="573"/>
      <c r="F49" s="573"/>
      <c r="G49" s="573"/>
      <c r="H49" s="573"/>
      <c r="I49" s="574"/>
      <c r="J49" s="581" t="s">
        <v>259</v>
      </c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" customHeight="1">
      <c r="B50" s="575"/>
      <c r="C50" s="576"/>
      <c r="D50" s="576"/>
      <c r="E50" s="576"/>
      <c r="F50" s="576"/>
      <c r="G50" s="576"/>
      <c r="H50" s="576"/>
      <c r="I50" s="577"/>
      <c r="J50" s="384"/>
      <c r="K50" s="385"/>
      <c r="L50" s="385"/>
      <c r="M50" s="385"/>
      <c r="N50" s="385"/>
      <c r="O50" s="385"/>
      <c r="P50" s="385"/>
      <c r="Q50" s="386"/>
    </row>
    <row r="51" spans="2:18" ht="25" customHeight="1">
      <c r="B51" s="575"/>
      <c r="C51" s="576"/>
      <c r="D51" s="576"/>
      <c r="E51" s="576"/>
      <c r="F51" s="576"/>
      <c r="G51" s="576"/>
      <c r="H51" s="576"/>
      <c r="I51" s="577"/>
      <c r="J51" s="384"/>
      <c r="K51" s="385"/>
      <c r="L51" s="385"/>
      <c r="M51" s="385"/>
      <c r="N51" s="385"/>
      <c r="O51" s="385"/>
      <c r="P51" s="385"/>
      <c r="Q51" s="386"/>
    </row>
    <row r="52" spans="2:18" ht="25" customHeight="1">
      <c r="B52" s="575"/>
      <c r="C52" s="576"/>
      <c r="D52" s="576"/>
      <c r="E52" s="576"/>
      <c r="F52" s="576"/>
      <c r="G52" s="576"/>
      <c r="H52" s="576"/>
      <c r="I52" s="577"/>
      <c r="J52" s="384"/>
      <c r="K52" s="385"/>
      <c r="L52" s="385"/>
      <c r="M52" s="385"/>
      <c r="N52" s="385"/>
      <c r="O52" s="385"/>
      <c r="P52" s="385"/>
      <c r="Q52" s="386"/>
    </row>
    <row r="53" spans="2:18" ht="25" customHeight="1">
      <c r="B53" s="575"/>
      <c r="C53" s="576"/>
      <c r="D53" s="576"/>
      <c r="E53" s="576"/>
      <c r="F53" s="576"/>
      <c r="G53" s="576"/>
      <c r="H53" s="576"/>
      <c r="I53" s="577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578"/>
      <c r="C54" s="579"/>
      <c r="D54" s="579"/>
      <c r="E54" s="579"/>
      <c r="F54" s="579"/>
      <c r="G54" s="579"/>
      <c r="H54" s="579"/>
      <c r="I54" s="5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0.51319444444444451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0.53125</v>
      </c>
    </row>
    <row r="58" spans="2:18">
      <c r="B58" s="30" t="s">
        <v>14</v>
      </c>
      <c r="C58" s="26" t="s">
        <v>12</v>
      </c>
      <c r="D58" s="25">
        <f>C25+H41</f>
        <v>0.64027777777777772</v>
      </c>
      <c r="E58" s="29" t="s">
        <v>3</v>
      </c>
      <c r="F58" s="477" t="s">
        <v>11</v>
      </c>
      <c r="G58" s="477"/>
      <c r="H58" s="28">
        <f>E36-D58</f>
        <v>1.2500000000000067E-2</v>
      </c>
      <c r="I58" s="27"/>
      <c r="J58" s="26" t="s">
        <v>13</v>
      </c>
      <c r="K58" s="26" t="s">
        <v>12</v>
      </c>
      <c r="L58" s="25">
        <f>C25+P41</f>
        <v>0.65190972222222221</v>
      </c>
      <c r="N58" s="477" t="s">
        <v>11</v>
      </c>
      <c r="O58" s="477"/>
      <c r="P58" s="24"/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3"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H44:I44"/>
    <mergeCell ref="P44:Q44"/>
    <mergeCell ref="C20:I20"/>
    <mergeCell ref="J8:Q8"/>
    <mergeCell ref="B16:I19"/>
    <mergeCell ref="H9:I9"/>
    <mergeCell ref="P9:Q9"/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B63:Q63"/>
    <mergeCell ref="B49:I54"/>
    <mergeCell ref="J49:Q54"/>
  </mergeCells>
  <pageMargins left="0.70866141732283472" right="0.70866141732283472" top="0.78740157480314965" bottom="0.78740157480314965" header="0.31496062992125984" footer="0.31496062992125984"/>
  <pageSetup paperSize="9" scale="26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DE89-9929-F74F-8F16-473285EDB08B}">
  <sheetPr>
    <tabColor rgb="FFFF0000"/>
    <pageSetUpPr fitToPage="1"/>
  </sheetPr>
  <dimension ref="B1:U81"/>
  <sheetViews>
    <sheetView view="pageLayout" topLeftCell="A61" zoomScale="53" zoomScaleNormal="38" zoomScalePageLayoutView="53" workbookViewId="0">
      <selection activeCell="I41" sqref="I4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284" t="s">
        <v>74</v>
      </c>
      <c r="O2" s="488">
        <v>45811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258</v>
      </c>
      <c r="C4" s="498"/>
      <c r="D4" s="498"/>
      <c r="E4" s="498"/>
      <c r="F4" s="498"/>
      <c r="G4" s="498"/>
      <c r="H4" s="498"/>
      <c r="I4" s="499"/>
      <c r="J4" s="422" t="s">
        <v>257</v>
      </c>
      <c r="K4" s="424"/>
      <c r="L4" s="443" t="s">
        <v>256</v>
      </c>
      <c r="M4" s="444"/>
      <c r="N4" s="445"/>
      <c r="O4" s="431">
        <v>7.8125</v>
      </c>
      <c r="P4" s="432"/>
      <c r="Q4" s="433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434"/>
      <c r="P5" s="435"/>
      <c r="Q5" s="436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255</v>
      </c>
      <c r="K6" s="442"/>
      <c r="L6" s="449" t="str">
        <f>HYPERLINK("mailto:"&amp;K6,"Anmeldung")</f>
        <v>Anmeldung</v>
      </c>
      <c r="M6" s="450"/>
      <c r="N6" s="451"/>
      <c r="O6" s="437"/>
      <c r="P6" s="438"/>
      <c r="Q6" s="439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 ht="45">
      <c r="B10" s="283" t="s">
        <v>24</v>
      </c>
      <c r="C10" s="256"/>
      <c r="D10" s="62"/>
      <c r="E10" s="57">
        <v>0.31388888888888888</v>
      </c>
      <c r="F10" s="56">
        <v>32</v>
      </c>
      <c r="G10" s="55" t="s">
        <v>254</v>
      </c>
      <c r="H10" s="84">
        <v>11.23</v>
      </c>
      <c r="I10" s="160" t="s">
        <v>32</v>
      </c>
      <c r="J10" s="59" t="s">
        <v>24</v>
      </c>
      <c r="K10" s="256"/>
      <c r="L10" s="255"/>
      <c r="M10" s="57">
        <v>0.35555555555555557</v>
      </c>
      <c r="N10" s="56">
        <v>32</v>
      </c>
      <c r="O10" s="55" t="s">
        <v>254</v>
      </c>
      <c r="P10" s="159">
        <v>4.63</v>
      </c>
      <c r="Q10" s="81" t="s">
        <v>32</v>
      </c>
    </row>
    <row r="11" spans="2:17" ht="45">
      <c r="B11" s="281" t="s">
        <v>252</v>
      </c>
      <c r="C11" s="57">
        <v>0.37222222222222223</v>
      </c>
      <c r="D11" s="56">
        <v>2</v>
      </c>
      <c r="E11" s="57">
        <v>0.38680555555555557</v>
      </c>
      <c r="F11" s="56">
        <v>4</v>
      </c>
      <c r="G11" s="55" t="s">
        <v>251</v>
      </c>
      <c r="H11" s="84" t="s">
        <v>253</v>
      </c>
      <c r="I11" s="83" t="s">
        <v>31</v>
      </c>
      <c r="J11" s="59" t="s">
        <v>252</v>
      </c>
      <c r="K11" s="57">
        <v>0.41388888888888886</v>
      </c>
      <c r="L11" s="58">
        <v>2</v>
      </c>
      <c r="M11" s="57">
        <v>0.4284722222222222</v>
      </c>
      <c r="N11" s="56">
        <v>4</v>
      </c>
      <c r="O11" s="55" t="s">
        <v>251</v>
      </c>
      <c r="P11" s="84" t="s">
        <v>250</v>
      </c>
      <c r="Q11" s="81" t="s">
        <v>31</v>
      </c>
    </row>
    <row r="12" spans="2:17" ht="45">
      <c r="B12" s="281" t="s">
        <v>245</v>
      </c>
      <c r="C12" s="57">
        <v>0.39791666666666664</v>
      </c>
      <c r="D12" s="56" t="s">
        <v>3</v>
      </c>
      <c r="E12" s="57"/>
      <c r="F12" s="158" t="s">
        <v>3</v>
      </c>
      <c r="G12" s="55" t="s">
        <v>3</v>
      </c>
      <c r="H12" s="84" t="s">
        <v>249</v>
      </c>
      <c r="I12" s="83" t="s">
        <v>30</v>
      </c>
      <c r="J12" s="157" t="s">
        <v>244</v>
      </c>
      <c r="K12" s="57">
        <v>0.42569444444444443</v>
      </c>
      <c r="L12" s="58"/>
      <c r="M12" s="57" t="s">
        <v>3</v>
      </c>
      <c r="N12" s="56"/>
      <c r="O12" s="55"/>
      <c r="P12" s="84" t="s">
        <v>248</v>
      </c>
      <c r="Q12" s="81" t="s">
        <v>30</v>
      </c>
    </row>
    <row r="13" spans="2:17" ht="45">
      <c r="B13" s="282"/>
      <c r="C13" s="57" t="s">
        <v>3</v>
      </c>
      <c r="D13" s="56" t="s">
        <v>3</v>
      </c>
      <c r="E13" s="57"/>
      <c r="F13" s="56"/>
      <c r="G13" s="55"/>
      <c r="H13" s="82">
        <v>0.11458333333333333</v>
      </c>
      <c r="I13" s="83" t="s">
        <v>29</v>
      </c>
      <c r="J13" s="59"/>
      <c r="K13" s="57"/>
      <c r="L13" s="58"/>
      <c r="M13" s="57"/>
      <c r="N13" s="56" t="s">
        <v>3</v>
      </c>
      <c r="O13" s="55"/>
      <c r="P13" s="82">
        <v>0.05</v>
      </c>
      <c r="Q13" s="81" t="s">
        <v>29</v>
      </c>
    </row>
    <row r="14" spans="2:17" ht="45">
      <c r="B14" s="281"/>
      <c r="C14" s="57"/>
      <c r="D14" s="56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</v>
      </c>
      <c r="Q14" s="81" t="s">
        <v>28</v>
      </c>
    </row>
    <row r="15" spans="2:17" ht="46" thickBot="1">
      <c r="B15" s="280"/>
      <c r="C15" s="279"/>
      <c r="D15" s="277"/>
      <c r="E15" s="278"/>
      <c r="F15" s="277"/>
      <c r="G15" s="276"/>
      <c r="H15" s="82">
        <f>H13*(100%+H14)</f>
        <v>0.11458333333333333</v>
      </c>
      <c r="I15" s="83" t="s">
        <v>27</v>
      </c>
      <c r="J15" s="74"/>
      <c r="K15" s="275"/>
      <c r="L15" s="274"/>
      <c r="M15" s="73"/>
      <c r="N15" s="148"/>
      <c r="O15" s="76"/>
      <c r="P15" s="70">
        <f>P13*(100%+P14)</f>
        <v>0.06</v>
      </c>
      <c r="Q15" s="69" t="s">
        <v>27</v>
      </c>
    </row>
    <row r="16" spans="2:17" ht="25" customHeight="1">
      <c r="B16" s="413" t="s">
        <v>247</v>
      </c>
      <c r="C16" s="414"/>
      <c r="D16" s="414"/>
      <c r="E16" s="414"/>
      <c r="F16" s="414"/>
      <c r="G16" s="414"/>
      <c r="H16" s="414"/>
      <c r="I16" s="415"/>
      <c r="J16" s="416" t="s">
        <v>246</v>
      </c>
      <c r="K16" s="417"/>
      <c r="L16" s="417"/>
      <c r="M16" s="417"/>
      <c r="N16" s="417"/>
      <c r="O16" s="417"/>
      <c r="P16" s="417"/>
      <c r="Q16" s="418"/>
    </row>
    <row r="17" spans="2:17" ht="25" customHeight="1">
      <c r="B17" s="416"/>
      <c r="C17" s="417"/>
      <c r="D17" s="417"/>
      <c r="E17" s="417"/>
      <c r="F17" s="417"/>
      <c r="G17" s="417"/>
      <c r="H17" s="417"/>
      <c r="I17" s="418"/>
      <c r="J17" s="416"/>
      <c r="K17" s="417"/>
      <c r="L17" s="417"/>
      <c r="M17" s="417"/>
      <c r="N17" s="417"/>
      <c r="O17" s="417"/>
      <c r="P17" s="417"/>
      <c r="Q17" s="418"/>
    </row>
    <row r="18" spans="2:17" ht="25" customHeight="1">
      <c r="B18" s="416"/>
      <c r="C18" s="417"/>
      <c r="D18" s="417"/>
      <c r="E18" s="417"/>
      <c r="F18" s="417"/>
      <c r="G18" s="417"/>
      <c r="H18" s="417"/>
      <c r="I18" s="418"/>
      <c r="J18" s="416"/>
      <c r="K18" s="417"/>
      <c r="L18" s="417"/>
      <c r="M18" s="417"/>
      <c r="N18" s="417"/>
      <c r="O18" s="417"/>
      <c r="P18" s="417"/>
      <c r="Q18" s="418"/>
    </row>
    <row r="19" spans="2:17" ht="25" customHeight="1" thickBot="1">
      <c r="B19" s="419"/>
      <c r="C19" s="420"/>
      <c r="D19" s="420"/>
      <c r="E19" s="420"/>
      <c r="F19" s="420"/>
      <c r="G19" s="420"/>
      <c r="H19" s="420"/>
      <c r="I19" s="421"/>
      <c r="J19" s="419"/>
      <c r="K19" s="420"/>
      <c r="L19" s="420"/>
      <c r="M19" s="420"/>
      <c r="N19" s="420"/>
      <c r="O19" s="420"/>
      <c r="P19" s="420"/>
      <c r="Q19" s="421"/>
    </row>
    <row r="20" spans="2:17" ht="38" thickBot="1">
      <c r="B20" s="147" t="s">
        <v>57</v>
      </c>
      <c r="C20" s="478" t="s">
        <v>245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244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/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0.51249999999999996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0.48569444444444443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0.48958333333333331</v>
      </c>
      <c r="D24" s="512" t="s">
        <v>243</v>
      </c>
      <c r="E24" s="513"/>
      <c r="F24" s="513"/>
      <c r="G24" s="513"/>
      <c r="H24" s="513"/>
      <c r="I24" s="514"/>
      <c r="J24" s="506" t="s">
        <v>242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</v>
      </c>
      <c r="D25" s="491" t="s">
        <v>241</v>
      </c>
      <c r="E25" s="492"/>
      <c r="F25" s="492"/>
      <c r="G25" s="492"/>
      <c r="H25" s="492"/>
      <c r="I25" s="493"/>
      <c r="J25" s="509" t="s">
        <v>240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413" t="s">
        <v>236</v>
      </c>
      <c r="C28" s="414"/>
      <c r="D28" s="414"/>
      <c r="E28" s="414"/>
      <c r="F28" s="414"/>
      <c r="G28" s="414"/>
      <c r="H28" s="414"/>
      <c r="I28" s="415"/>
      <c r="J28" s="413" t="s">
        <v>236</v>
      </c>
      <c r="K28" s="414"/>
      <c r="L28" s="414"/>
      <c r="M28" s="414"/>
      <c r="N28" s="414"/>
      <c r="O28" s="414"/>
      <c r="P28" s="414"/>
      <c r="Q28" s="415"/>
    </row>
    <row r="29" spans="2:17" ht="25" customHeight="1">
      <c r="B29" s="416"/>
      <c r="C29" s="417"/>
      <c r="D29" s="417"/>
      <c r="E29" s="417"/>
      <c r="F29" s="417"/>
      <c r="G29" s="417"/>
      <c r="H29" s="417"/>
      <c r="I29" s="418"/>
      <c r="J29" s="416"/>
      <c r="K29" s="417"/>
      <c r="L29" s="417"/>
      <c r="M29" s="417"/>
      <c r="N29" s="417"/>
      <c r="O29" s="417"/>
      <c r="P29" s="417"/>
      <c r="Q29" s="418"/>
    </row>
    <row r="30" spans="2:17" ht="25" customHeight="1">
      <c r="B30" s="416"/>
      <c r="C30" s="417"/>
      <c r="D30" s="417"/>
      <c r="E30" s="417"/>
      <c r="F30" s="417"/>
      <c r="G30" s="417"/>
      <c r="H30" s="417"/>
      <c r="I30" s="418"/>
      <c r="J30" s="416"/>
      <c r="K30" s="417"/>
      <c r="L30" s="417"/>
      <c r="M30" s="417"/>
      <c r="N30" s="417"/>
      <c r="O30" s="417"/>
      <c r="P30" s="417"/>
      <c r="Q30" s="418"/>
    </row>
    <row r="31" spans="2:17" ht="25" customHeight="1" thickBot="1">
      <c r="B31" s="419"/>
      <c r="C31" s="420"/>
      <c r="D31" s="420"/>
      <c r="E31" s="420"/>
      <c r="F31" s="420"/>
      <c r="G31" s="420"/>
      <c r="H31" s="420"/>
      <c r="I31" s="421"/>
      <c r="J31" s="419"/>
      <c r="K31" s="420"/>
      <c r="L31" s="420"/>
      <c r="M31" s="420"/>
      <c r="N31" s="420"/>
      <c r="O31" s="420"/>
      <c r="P31" s="420"/>
      <c r="Q31" s="421"/>
    </row>
    <row r="32" spans="2:17" ht="40" customHeight="1" thickBot="1">
      <c r="B32" s="118" t="s">
        <v>42</v>
      </c>
      <c r="C32" s="547"/>
      <c r="D32" s="548"/>
      <c r="E32" s="548"/>
      <c r="F32" s="548"/>
      <c r="G32" s="548"/>
      <c r="H32" s="548"/>
      <c r="I32" s="549"/>
      <c r="J32" s="117" t="s">
        <v>41</v>
      </c>
      <c r="K32" s="401"/>
      <c r="L32" s="402"/>
      <c r="M32" s="402"/>
      <c r="N32" s="402"/>
      <c r="O32" s="402"/>
      <c r="P32" s="402"/>
      <c r="Q32" s="403"/>
    </row>
    <row r="33" spans="2:20" hidden="1">
      <c r="B33" s="30" t="s">
        <v>40</v>
      </c>
      <c r="C33" s="26" t="s">
        <v>12</v>
      </c>
      <c r="D33" s="116">
        <f>C25 +H41</f>
        <v>0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</v>
      </c>
      <c r="N33" s="38"/>
      <c r="O33" s="38"/>
      <c r="P33" s="37"/>
      <c r="Q33" s="112"/>
    </row>
    <row r="34" spans="2:20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20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20" ht="45">
      <c r="B36" s="273" t="s">
        <v>236</v>
      </c>
      <c r="C36" s="61"/>
      <c r="D36" s="272"/>
      <c r="E36" s="271">
        <v>0.67638888888888893</v>
      </c>
      <c r="F36" s="262">
        <v>2</v>
      </c>
      <c r="G36" s="94" t="s">
        <v>171</v>
      </c>
      <c r="H36" s="84"/>
      <c r="I36" s="83" t="s">
        <v>32</v>
      </c>
      <c r="J36" s="93"/>
      <c r="K36" s="270"/>
      <c r="L36" s="269"/>
      <c r="M36" s="268"/>
      <c r="N36" s="260" t="s">
        <v>3</v>
      </c>
      <c r="O36" s="267"/>
      <c r="P36" s="90" t="s">
        <v>3</v>
      </c>
      <c r="Q36" s="89" t="s">
        <v>32</v>
      </c>
    </row>
    <row r="37" spans="2:20" ht="45">
      <c r="B37" s="59" t="s">
        <v>239</v>
      </c>
      <c r="C37" s="266">
        <v>0.70277777777777772</v>
      </c>
      <c r="D37" s="56">
        <v>13</v>
      </c>
      <c r="E37" s="57">
        <v>0.70972222222222225</v>
      </c>
      <c r="F37" s="265">
        <v>2</v>
      </c>
      <c r="G37" s="55" t="s">
        <v>238</v>
      </c>
      <c r="H37" s="84"/>
      <c r="I37" s="83" t="s">
        <v>31</v>
      </c>
      <c r="J37" s="59"/>
      <c r="K37" s="264"/>
      <c r="L37" s="263"/>
      <c r="M37" s="261" t="s">
        <v>3</v>
      </c>
      <c r="N37" s="260"/>
      <c r="O37" s="259"/>
      <c r="P37" s="84" t="s">
        <v>3</v>
      </c>
      <c r="Q37" s="81" t="s">
        <v>31</v>
      </c>
      <c r="T37" s="1" t="s">
        <v>3</v>
      </c>
    </row>
    <row r="38" spans="2:20" ht="45">
      <c r="B38" s="59" t="s">
        <v>24</v>
      </c>
      <c r="C38" s="85">
        <v>0.74861111111111112</v>
      </c>
      <c r="D38" s="56"/>
      <c r="E38" s="57"/>
      <c r="F38" s="260" t="s">
        <v>3</v>
      </c>
      <c r="G38" s="55"/>
      <c r="H38" s="84"/>
      <c r="I38" s="83" t="s">
        <v>30</v>
      </c>
      <c r="J38" s="59" t="s">
        <v>3</v>
      </c>
      <c r="K38" s="261" t="s">
        <v>3</v>
      </c>
      <c r="L38" s="262"/>
      <c r="M38" s="261"/>
      <c r="N38" s="260" t="s">
        <v>3</v>
      </c>
      <c r="O38" s="259"/>
      <c r="P38" s="84"/>
      <c r="Q38" s="81" t="s">
        <v>30</v>
      </c>
    </row>
    <row r="39" spans="2:20" ht="45">
      <c r="B39" s="59"/>
      <c r="C39" s="57"/>
      <c r="D39" s="56"/>
      <c r="E39" s="57"/>
      <c r="F39" s="260" t="s">
        <v>3</v>
      </c>
      <c r="G39" s="55"/>
      <c r="H39" s="82">
        <v>0</v>
      </c>
      <c r="I39" s="83" t="s">
        <v>29</v>
      </c>
      <c r="J39" s="59"/>
      <c r="K39" s="261"/>
      <c r="L39" s="262"/>
      <c r="M39" s="261" t="s">
        <v>3</v>
      </c>
      <c r="N39" s="260" t="s">
        <v>3</v>
      </c>
      <c r="O39" s="259" t="s">
        <v>3</v>
      </c>
      <c r="P39" s="82">
        <v>0</v>
      </c>
      <c r="Q39" s="81" t="s">
        <v>29</v>
      </c>
    </row>
    <row r="40" spans="2:20" ht="45">
      <c r="B40" s="59"/>
      <c r="C40" s="57"/>
      <c r="D40" s="56"/>
      <c r="E40" s="57"/>
      <c r="F40" s="260" t="s">
        <v>3</v>
      </c>
      <c r="G40" s="55" t="s">
        <v>3</v>
      </c>
      <c r="H40" s="79">
        <v>0</v>
      </c>
      <c r="I40" s="80" t="s">
        <v>28</v>
      </c>
      <c r="J40" s="59"/>
      <c r="K40" s="261"/>
      <c r="L40" s="262"/>
      <c r="M40" s="261"/>
      <c r="N40" s="260"/>
      <c r="O40" s="259"/>
      <c r="P40" s="79">
        <v>0.2</v>
      </c>
      <c r="Q40" s="78" t="s">
        <v>28</v>
      </c>
    </row>
    <row r="41" spans="2:20" ht="46" thickBot="1">
      <c r="B41" s="77"/>
      <c r="C41" s="73"/>
      <c r="D41" s="72"/>
      <c r="E41" s="73"/>
      <c r="F41" s="257"/>
      <c r="G41" s="76"/>
      <c r="H41" s="70">
        <f>H39*(100%+H40)</f>
        <v>0</v>
      </c>
      <c r="I41" s="75" t="s">
        <v>27</v>
      </c>
      <c r="J41" s="74"/>
      <c r="K41" s="258" t="s">
        <v>3</v>
      </c>
      <c r="L41" s="257"/>
      <c r="M41" s="258"/>
      <c r="N41" s="257"/>
      <c r="O41" s="71"/>
      <c r="P41" s="70">
        <f>P39*(100%+P40)</f>
        <v>0</v>
      </c>
      <c r="Q41" s="69" t="s">
        <v>27</v>
      </c>
    </row>
    <row r="42" spans="2:20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20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20" ht="45">
      <c r="B44" s="59" t="s">
        <v>24</v>
      </c>
      <c r="C44" s="256"/>
      <c r="D44" s="62" t="s">
        <v>3</v>
      </c>
      <c r="E44" s="57">
        <v>0.41805555555555557</v>
      </c>
      <c r="F44" s="56">
        <v>31</v>
      </c>
      <c r="G44" s="55" t="s">
        <v>238</v>
      </c>
      <c r="H44" s="49"/>
      <c r="I44" s="43"/>
      <c r="J44" s="59" t="s">
        <v>236</v>
      </c>
      <c r="K44" s="256"/>
      <c r="L44" s="255"/>
      <c r="M44" s="57">
        <v>0.59305555555555556</v>
      </c>
      <c r="N44" s="56">
        <v>2</v>
      </c>
      <c r="O44" s="242" t="s">
        <v>171</v>
      </c>
      <c r="P44" s="43"/>
      <c r="Q44" s="54"/>
    </row>
    <row r="45" spans="2:20" ht="45">
      <c r="B45" s="59" t="s">
        <v>207</v>
      </c>
      <c r="C45" s="57">
        <v>0.45694444444444443</v>
      </c>
      <c r="D45" s="56">
        <v>7</v>
      </c>
      <c r="E45" s="57">
        <v>0.46388888888888891</v>
      </c>
      <c r="F45" s="56">
        <v>13</v>
      </c>
      <c r="G45" s="55" t="s">
        <v>171</v>
      </c>
      <c r="H45" s="49"/>
      <c r="I45" s="43"/>
      <c r="J45" s="59" t="s">
        <v>207</v>
      </c>
      <c r="K45" s="57">
        <v>0.61944444444444446</v>
      </c>
      <c r="L45" s="58">
        <v>13</v>
      </c>
      <c r="M45" s="57">
        <v>0.62638888888888888</v>
      </c>
      <c r="N45" s="56">
        <v>2</v>
      </c>
      <c r="O45" s="242" t="s">
        <v>237</v>
      </c>
      <c r="P45" s="43"/>
      <c r="Q45" s="54"/>
    </row>
    <row r="46" spans="2:20" ht="45">
      <c r="B46" s="59" t="s">
        <v>236</v>
      </c>
      <c r="C46" s="57">
        <v>0.48819444444444443</v>
      </c>
      <c r="D46" s="56"/>
      <c r="E46" s="57"/>
      <c r="F46" s="56" t="s">
        <v>3</v>
      </c>
      <c r="G46" s="55"/>
      <c r="H46" s="49"/>
      <c r="I46" s="43"/>
      <c r="J46" s="59" t="s">
        <v>24</v>
      </c>
      <c r="K46" s="57">
        <v>0.66527777777777775</v>
      </c>
      <c r="L46" s="58"/>
      <c r="M46" s="57"/>
      <c r="N46" s="56"/>
      <c r="O46" s="242"/>
      <c r="P46" s="43"/>
      <c r="Q46" s="54"/>
    </row>
    <row r="47" spans="2:20" ht="46" thickBot="1">
      <c r="B47" s="59"/>
      <c r="C47" s="57"/>
      <c r="D47" s="56"/>
      <c r="E47" s="57"/>
      <c r="F47" s="56"/>
      <c r="G47" s="55" t="s">
        <v>3</v>
      </c>
      <c r="H47" s="49"/>
      <c r="I47" s="43"/>
      <c r="J47" s="59"/>
      <c r="K47" s="57"/>
      <c r="L47" s="58"/>
      <c r="M47" s="57" t="s">
        <v>3</v>
      </c>
      <c r="N47" s="56"/>
      <c r="O47" s="242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241"/>
      <c r="P48" s="43"/>
      <c r="Q48" s="42" t="s">
        <v>76</v>
      </c>
    </row>
    <row r="49" spans="2:21" ht="25" customHeight="1">
      <c r="B49" s="485" t="s">
        <v>235</v>
      </c>
      <c r="C49" s="375"/>
      <c r="D49" s="375"/>
      <c r="E49" s="375"/>
      <c r="F49" s="375"/>
      <c r="G49" s="375"/>
      <c r="H49" s="375"/>
      <c r="I49" s="376"/>
      <c r="J49" s="381" t="s">
        <v>234</v>
      </c>
      <c r="K49" s="382"/>
      <c r="L49" s="382"/>
      <c r="M49" s="382"/>
      <c r="N49" s="382"/>
      <c r="O49" s="382"/>
      <c r="P49" s="382"/>
      <c r="Q49" s="383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21" ht="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21" ht="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21" ht="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21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0.51249999999999996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0.48569444444444443</v>
      </c>
    </row>
    <row r="58" spans="2:21">
      <c r="B58" s="30" t="s">
        <v>14</v>
      </c>
      <c r="C58" s="26" t="s">
        <v>12</v>
      </c>
      <c r="D58" s="25">
        <f>C25+H41</f>
        <v>0</v>
      </c>
      <c r="E58" s="29" t="s">
        <v>3</v>
      </c>
      <c r="F58" s="477" t="s">
        <v>11</v>
      </c>
      <c r="G58" s="477"/>
      <c r="H58" s="28">
        <f>E36-D58</f>
        <v>0.67638888888888893</v>
      </c>
      <c r="I58" s="27"/>
      <c r="J58" s="26" t="s">
        <v>13</v>
      </c>
      <c r="K58" s="26" t="s">
        <v>12</v>
      </c>
      <c r="L58" s="25">
        <f>C25+P41</f>
        <v>0</v>
      </c>
      <c r="N58" s="477" t="s">
        <v>11</v>
      </c>
      <c r="O58" s="477"/>
      <c r="P58" s="24">
        <f>K37-L58</f>
        <v>0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476"/>
      <c r="N78" s="476"/>
      <c r="O78" s="476"/>
      <c r="P78" s="476"/>
      <c r="Q78" s="476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476"/>
      <c r="N79" s="476"/>
      <c r="O79" s="476"/>
      <c r="P79" s="476"/>
      <c r="Q79" s="476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476"/>
      <c r="N80" s="476"/>
      <c r="O80" s="476"/>
      <c r="P80" s="476"/>
      <c r="Q80" s="476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476"/>
      <c r="N81" s="476"/>
      <c r="O81" s="476"/>
      <c r="P81" s="476"/>
      <c r="Q81" s="476"/>
    </row>
  </sheetData>
  <mergeCells count="41"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B63:Q63"/>
    <mergeCell ref="B49:I54"/>
    <mergeCell ref="J49:Q54"/>
  </mergeCells>
  <hyperlinks>
    <hyperlink ref="J6" r:id="rId1" xr:uid="{CD4EB2B1-0C48-074C-B77F-B948E696511E}"/>
    <hyperlink ref="C20:I20" r:id="rId2" display="Courtepin" xr:uid="{9B8E6FF6-769B-494A-8221-573EA9F6D749}"/>
    <hyperlink ref="K20:Q20" r:id="rId3" display="Münchenwiler" xr:uid="{56035352-5DB5-D34D-9F6F-EFCBB3B17FA1}"/>
  </hyperlinks>
  <pageMargins left="0.70866141732283472" right="0.70866141732283472" top="0.78740157480314965" bottom="0.78740157480314965" header="0.31496062992125984" footer="0.31496062992125984"/>
  <pageSetup paperSize="9" scale="17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9BA9-BA8B-1449-A57E-3D854A666337}">
  <sheetPr>
    <tabColor rgb="FFFF0000"/>
    <pageSetUpPr fitToPage="1"/>
  </sheetPr>
  <dimension ref="B1:R87"/>
  <sheetViews>
    <sheetView topLeftCell="B13" zoomScale="53" zoomScaleNormal="53" zoomScaleSheetLayoutView="51" zoomScalePageLayoutView="54" workbookViewId="0">
      <selection activeCell="J21" sqref="J2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8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8" ht="46" thickBot="1">
      <c r="B2" s="180"/>
      <c r="N2" s="179" t="s">
        <v>74</v>
      </c>
      <c r="O2" s="488">
        <v>45818</v>
      </c>
      <c r="P2" s="489"/>
      <c r="Q2" s="490"/>
    </row>
    <row r="3" spans="2:18" ht="38" thickBot="1">
      <c r="B3" s="178"/>
      <c r="Q3" s="177"/>
    </row>
    <row r="4" spans="2:18" ht="20" customHeight="1">
      <c r="B4" s="497" t="s">
        <v>233</v>
      </c>
      <c r="C4" s="498"/>
      <c r="D4" s="498"/>
      <c r="E4" s="498"/>
      <c r="F4" s="498"/>
      <c r="G4" s="498"/>
      <c r="H4" s="498"/>
      <c r="I4" s="499"/>
      <c r="J4" s="422" t="s">
        <v>132</v>
      </c>
      <c r="K4" s="424"/>
      <c r="L4" s="443" t="s">
        <v>131</v>
      </c>
      <c r="M4" s="444"/>
      <c r="N4" s="445"/>
      <c r="O4" s="537">
        <v>6.9024999999999999</v>
      </c>
      <c r="P4" s="538"/>
      <c r="Q4" s="539"/>
    </row>
    <row r="5" spans="2:18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8" ht="38" thickBot="1">
      <c r="B6" s="503"/>
      <c r="C6" s="504"/>
      <c r="D6" s="504"/>
      <c r="E6" s="504"/>
      <c r="F6" s="504"/>
      <c r="G6" s="504"/>
      <c r="H6" s="504"/>
      <c r="I6" s="505"/>
      <c r="J6" s="441" t="s">
        <v>232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8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8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8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8" ht="45">
      <c r="B10" s="93" t="s">
        <v>24</v>
      </c>
      <c r="C10" s="162"/>
      <c r="D10" s="161"/>
      <c r="E10" s="57">
        <v>0.31388888888888888</v>
      </c>
      <c r="F10" s="56">
        <v>32</v>
      </c>
      <c r="G10" s="55" t="s">
        <v>211</v>
      </c>
      <c r="H10" s="84">
        <v>10.5</v>
      </c>
      <c r="I10" s="160" t="s">
        <v>32</v>
      </c>
      <c r="J10" s="59" t="s">
        <v>24</v>
      </c>
      <c r="K10" s="61"/>
      <c r="L10" s="60"/>
      <c r="M10" s="57">
        <v>0.35555555555555557</v>
      </c>
      <c r="N10" s="56">
        <v>32</v>
      </c>
      <c r="O10" s="55" t="s">
        <v>211</v>
      </c>
      <c r="P10" s="159">
        <v>6.83</v>
      </c>
      <c r="Q10" s="81" t="s">
        <v>32</v>
      </c>
    </row>
    <row r="11" spans="2:18" ht="45">
      <c r="B11" s="59" t="s">
        <v>207</v>
      </c>
      <c r="C11" s="57">
        <v>0.3527777777777778</v>
      </c>
      <c r="D11" s="56">
        <v>3</v>
      </c>
      <c r="E11" s="57">
        <v>0.35833333333333334</v>
      </c>
      <c r="F11" s="56" t="s">
        <v>231</v>
      </c>
      <c r="G11" s="55" t="s">
        <v>230</v>
      </c>
      <c r="H11" s="84">
        <v>152</v>
      </c>
      <c r="I11" s="83" t="s">
        <v>31</v>
      </c>
      <c r="J11" s="59" t="s">
        <v>207</v>
      </c>
      <c r="K11" s="57">
        <v>0.39444444444444443</v>
      </c>
      <c r="L11" s="58">
        <v>5</v>
      </c>
      <c r="M11" s="57">
        <v>0.39861111111111114</v>
      </c>
      <c r="N11" s="56" t="s">
        <v>229</v>
      </c>
      <c r="O11" s="55" t="s">
        <v>228</v>
      </c>
      <c r="P11" s="84">
        <v>130</v>
      </c>
      <c r="Q11" s="81" t="s">
        <v>31</v>
      </c>
    </row>
    <row r="12" spans="2:18" ht="45">
      <c r="B12" s="59" t="s">
        <v>227</v>
      </c>
      <c r="C12" s="57">
        <v>0.37569444444444444</v>
      </c>
      <c r="D12" s="56" t="s">
        <v>3</v>
      </c>
      <c r="E12" s="57"/>
      <c r="F12" s="158" t="s">
        <v>3</v>
      </c>
      <c r="G12" s="55" t="s">
        <v>3</v>
      </c>
      <c r="H12" s="84">
        <v>176</v>
      </c>
      <c r="I12" s="83" t="s">
        <v>30</v>
      </c>
      <c r="J12" s="157" t="s">
        <v>226</v>
      </c>
      <c r="K12" s="57">
        <v>0.40625</v>
      </c>
      <c r="L12" s="58"/>
      <c r="M12" s="57"/>
      <c r="N12" s="56"/>
      <c r="O12" s="55"/>
      <c r="P12" s="84">
        <v>83</v>
      </c>
      <c r="Q12" s="81" t="s">
        <v>30</v>
      </c>
    </row>
    <row r="13" spans="2:18" ht="45">
      <c r="B13" s="156"/>
      <c r="C13" s="57" t="s">
        <v>3</v>
      </c>
      <c r="D13" s="56" t="s">
        <v>3</v>
      </c>
      <c r="E13" s="57"/>
      <c r="F13" s="56"/>
      <c r="G13" s="55"/>
      <c r="H13" s="82">
        <v>0.125</v>
      </c>
      <c r="I13" s="83" t="s">
        <v>29</v>
      </c>
      <c r="J13" s="59"/>
      <c r="K13" s="57"/>
      <c r="L13" s="58"/>
      <c r="M13" s="57"/>
      <c r="N13" s="56" t="s">
        <v>3</v>
      </c>
      <c r="O13" s="55"/>
      <c r="P13" s="82">
        <v>7.1527777777777773E-2</v>
      </c>
      <c r="Q13" s="81" t="s">
        <v>29</v>
      </c>
    </row>
    <row r="14" spans="2:18" ht="45">
      <c r="B14" s="59"/>
      <c r="C14" s="57"/>
      <c r="D14" s="56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0.25</v>
      </c>
      <c r="Q14" s="81" t="s">
        <v>28</v>
      </c>
    </row>
    <row r="15" spans="2:18" ht="46" thickBot="1">
      <c r="B15" s="155"/>
      <c r="C15" s="154"/>
      <c r="D15" s="152"/>
      <c r="E15" s="153"/>
      <c r="F15" s="152"/>
      <c r="G15" s="151"/>
      <c r="H15" s="82">
        <f>H13*(100%+H14)</f>
        <v>0.125</v>
      </c>
      <c r="I15" s="83" t="s">
        <v>27</v>
      </c>
      <c r="J15" s="74"/>
      <c r="K15" s="150"/>
      <c r="L15" s="149"/>
      <c r="M15" s="73"/>
      <c r="N15" s="148"/>
      <c r="O15" s="76"/>
      <c r="P15" s="70">
        <f>P13*(100%+P14)</f>
        <v>8.940972222222221E-2</v>
      </c>
      <c r="Q15" s="69" t="s">
        <v>27</v>
      </c>
    </row>
    <row r="16" spans="2:18" ht="25" customHeight="1">
      <c r="B16" s="515" t="s">
        <v>225</v>
      </c>
      <c r="C16" s="516"/>
      <c r="D16" s="516"/>
      <c r="E16" s="516"/>
      <c r="F16" s="516"/>
      <c r="G16" s="516"/>
      <c r="H16" s="516"/>
      <c r="I16" s="517"/>
      <c r="J16" s="518" t="s">
        <v>224</v>
      </c>
      <c r="K16" s="519"/>
      <c r="L16" s="519"/>
      <c r="M16" s="519"/>
      <c r="N16" s="519"/>
      <c r="O16" s="519"/>
      <c r="P16" s="519"/>
      <c r="Q16" s="520"/>
      <c r="R16" s="1" t="e" cm="1">
        <f t="array" ref="R16">-916-925-Längi</f>
        <v>#NAME?</v>
      </c>
    </row>
    <row r="17" spans="2:17" ht="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478" t="s">
        <v>223</v>
      </c>
      <c r="D20" s="479"/>
      <c r="E20" s="479"/>
      <c r="F20" s="479"/>
      <c r="G20" s="479"/>
      <c r="H20" s="479"/>
      <c r="I20" s="480"/>
      <c r="J20" s="146" t="s">
        <v>55</v>
      </c>
      <c r="K20" s="582" t="s">
        <v>222</v>
      </c>
      <c r="L20" s="583"/>
      <c r="M20" s="583"/>
      <c r="N20" s="583"/>
      <c r="O20" s="583"/>
      <c r="P20" s="583"/>
      <c r="Q20" s="584"/>
    </row>
    <row r="21" spans="2:17">
      <c r="B21" s="145"/>
      <c r="J21" s="38" t="s">
        <v>425</v>
      </c>
      <c r="K21" s="586"/>
      <c r="L21" s="586"/>
      <c r="M21" s="586"/>
      <c r="N21" s="586"/>
      <c r="O21" s="586"/>
      <c r="P21" s="586"/>
      <c r="Q21" s="587"/>
    </row>
    <row r="22" spans="2:17" ht="38" hidden="1">
      <c r="B22" s="140" t="s">
        <v>53</v>
      </c>
      <c r="C22" s="31" cm="1">
        <f t="array" ref="C22">INDEX(C11:C14,COUNT(C11:C14))+H15</f>
        <v>0.50069444444444444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0.49565972222222221</v>
      </c>
      <c r="M22" s="41"/>
      <c r="N22" s="40"/>
      <c r="O22" s="40"/>
      <c r="P22" s="40"/>
      <c r="Q22" s="254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252"/>
      <c r="L23" s="253"/>
      <c r="M23" s="252"/>
      <c r="N23" s="252"/>
      <c r="O23" s="252"/>
      <c r="P23" s="252"/>
      <c r="Q23" s="251"/>
    </row>
    <row r="24" spans="2:17" ht="45">
      <c r="B24" s="129" t="s">
        <v>52</v>
      </c>
      <c r="C24" s="128">
        <v>0.50069444444444444</v>
      </c>
      <c r="D24" s="512" t="s">
        <v>221</v>
      </c>
      <c r="E24" s="513"/>
      <c r="F24" s="513"/>
      <c r="G24" s="513"/>
      <c r="H24" s="513"/>
      <c r="I24" s="514"/>
      <c r="J24" s="506" t="s">
        <v>220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0.60416666666666663</v>
      </c>
      <c r="D25" s="491" t="s">
        <v>219</v>
      </c>
      <c r="E25" s="492"/>
      <c r="F25" s="492"/>
      <c r="G25" s="492"/>
      <c r="H25" s="492"/>
      <c r="I25" s="493"/>
      <c r="J25" s="509" t="s">
        <v>218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515" t="s">
        <v>217</v>
      </c>
      <c r="C28" s="516"/>
      <c r="D28" s="516"/>
      <c r="E28" s="516"/>
      <c r="F28" s="516"/>
      <c r="G28" s="516"/>
      <c r="H28" s="516"/>
      <c r="I28" s="517"/>
      <c r="J28" s="515" t="s">
        <v>216</v>
      </c>
      <c r="K28" s="516"/>
      <c r="L28" s="516"/>
      <c r="M28" s="516"/>
      <c r="N28" s="516"/>
      <c r="O28" s="516"/>
      <c r="P28" s="516"/>
      <c r="Q28" s="517"/>
    </row>
    <row r="29" spans="2:17" ht="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" customHeight="1" thickBot="1">
      <c r="B32" s="118" t="s">
        <v>42</v>
      </c>
      <c r="C32" s="585" t="s">
        <v>215</v>
      </c>
      <c r="D32" s="585"/>
      <c r="E32" s="585"/>
      <c r="F32" s="585"/>
      <c r="G32" s="585"/>
      <c r="H32" s="585"/>
      <c r="I32" s="585"/>
      <c r="J32" s="117" t="s">
        <v>41</v>
      </c>
      <c r="K32" s="585" t="s">
        <v>214</v>
      </c>
      <c r="L32" s="585"/>
      <c r="M32" s="585"/>
      <c r="N32" s="585"/>
      <c r="O32" s="585"/>
      <c r="P32" s="585"/>
      <c r="Q32" s="585"/>
    </row>
    <row r="33" spans="2:17" hidden="1">
      <c r="B33" s="30" t="s">
        <v>40</v>
      </c>
      <c r="C33" s="26" t="s">
        <v>12</v>
      </c>
      <c r="D33" s="116">
        <f>C25 +H41</f>
        <v>0.64374999999999993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0.63715277777777779</v>
      </c>
      <c r="N33" s="38"/>
      <c r="O33" s="38"/>
      <c r="P33" s="37"/>
      <c r="Q33" s="112"/>
    </row>
    <row r="34" spans="2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17" ht="45">
      <c r="B36" s="96" t="s">
        <v>213</v>
      </c>
      <c r="C36" s="61"/>
      <c r="D36" s="95"/>
      <c r="E36" s="85">
        <v>0.65277777777777779</v>
      </c>
      <c r="F36" s="58">
        <v>1</v>
      </c>
      <c r="G36" s="94" t="s">
        <v>210</v>
      </c>
      <c r="H36" s="84">
        <v>4</v>
      </c>
      <c r="I36" s="83" t="s">
        <v>32</v>
      </c>
      <c r="J36" s="93" t="s">
        <v>212</v>
      </c>
      <c r="K36" s="92"/>
      <c r="L36" s="60"/>
      <c r="M36" s="85">
        <v>0.63541666666666663</v>
      </c>
      <c r="N36" s="56">
        <v>2</v>
      </c>
      <c r="O36" s="91" t="s">
        <v>210</v>
      </c>
      <c r="P36" s="90">
        <v>2.65</v>
      </c>
      <c r="Q36" s="89" t="s">
        <v>32</v>
      </c>
    </row>
    <row r="37" spans="2:17" ht="45">
      <c r="B37" s="59" t="s">
        <v>207</v>
      </c>
      <c r="C37" s="57">
        <v>0.67361111111111116</v>
      </c>
      <c r="D37" s="250">
        <v>4</v>
      </c>
      <c r="E37" s="57">
        <v>0.68819444444444444</v>
      </c>
      <c r="F37" s="87">
        <v>8</v>
      </c>
      <c r="G37" s="55" t="s">
        <v>211</v>
      </c>
      <c r="H37" s="84">
        <v>21</v>
      </c>
      <c r="I37" s="83" t="s">
        <v>31</v>
      </c>
      <c r="J37" s="59" t="s">
        <v>207</v>
      </c>
      <c r="K37" s="85">
        <v>0.65277777777777779</v>
      </c>
      <c r="L37" s="86">
        <v>7</v>
      </c>
      <c r="M37" s="57">
        <v>0.66805555555555551</v>
      </c>
      <c r="N37" s="56">
        <v>2</v>
      </c>
      <c r="O37" s="55" t="s">
        <v>206</v>
      </c>
      <c r="P37" s="84">
        <v>18</v>
      </c>
      <c r="Q37" s="81" t="s">
        <v>31</v>
      </c>
    </row>
    <row r="38" spans="2:17" ht="45">
      <c r="B38" s="59" t="s">
        <v>24</v>
      </c>
      <c r="C38" s="85">
        <v>0.72777777777777775</v>
      </c>
      <c r="D38" s="56">
        <v>33</v>
      </c>
      <c r="E38" s="57"/>
      <c r="F38" s="56"/>
      <c r="G38" s="55"/>
      <c r="H38" s="84">
        <v>151</v>
      </c>
      <c r="I38" s="83" t="s">
        <v>30</v>
      </c>
      <c r="J38" s="59" t="s">
        <v>24</v>
      </c>
      <c r="K38" s="57">
        <v>0.70694444444444449</v>
      </c>
      <c r="L38" s="58">
        <v>34</v>
      </c>
      <c r="M38" s="57"/>
      <c r="N38" s="56"/>
      <c r="O38" s="55"/>
      <c r="P38" s="84">
        <v>115</v>
      </c>
      <c r="Q38" s="81" t="s">
        <v>30</v>
      </c>
    </row>
    <row r="39" spans="2:17" ht="45">
      <c r="B39" s="59"/>
      <c r="C39" s="57"/>
      <c r="D39" s="56"/>
      <c r="E39" s="57" t="s">
        <v>3</v>
      </c>
      <c r="F39" s="56" t="s">
        <v>3</v>
      </c>
      <c r="G39" s="55"/>
      <c r="H39" s="82">
        <v>3.9583333333333331E-2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2.6388888888888889E-2</v>
      </c>
      <c r="Q39" s="81" t="s">
        <v>29</v>
      </c>
    </row>
    <row r="40" spans="2:17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</v>
      </c>
      <c r="I40" s="80" t="s">
        <v>28</v>
      </c>
      <c r="J40" s="59"/>
      <c r="K40" s="57"/>
      <c r="L40" s="58"/>
      <c r="M40" s="57"/>
      <c r="N40" s="56"/>
      <c r="O40" s="55"/>
      <c r="P40" s="79">
        <v>0.25</v>
      </c>
      <c r="Q40" s="78" t="s">
        <v>28</v>
      </c>
    </row>
    <row r="41" spans="2:17" ht="46" thickBot="1">
      <c r="B41" s="77"/>
      <c r="C41" s="73"/>
      <c r="D41" s="72"/>
      <c r="E41" s="57" t="s">
        <v>3</v>
      </c>
      <c r="F41" s="72"/>
      <c r="G41" s="76"/>
      <c r="H41" s="70">
        <f>H39*(100%+H40)</f>
        <v>3.9583333333333331E-2</v>
      </c>
      <c r="I41" s="75" t="s">
        <v>27</v>
      </c>
      <c r="J41" s="74"/>
      <c r="K41" s="73" t="s">
        <v>3</v>
      </c>
      <c r="L41" s="72"/>
      <c r="M41" s="73"/>
      <c r="N41" s="72"/>
      <c r="O41" s="71"/>
      <c r="P41" s="70">
        <f>P39*(100%+P40)</f>
        <v>3.2986111111111112E-2</v>
      </c>
      <c r="Q41" s="69" t="s">
        <v>27</v>
      </c>
    </row>
    <row r="42" spans="2:17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17" ht="60" customHeight="1" thickBot="1">
      <c r="B43" s="390" t="s">
        <v>26</v>
      </c>
      <c r="C43" s="391"/>
      <c r="D43" s="391"/>
      <c r="E43" s="391"/>
      <c r="F43" s="391"/>
      <c r="G43" s="391"/>
      <c r="H43" s="563"/>
      <c r="I43" s="563"/>
      <c r="J43" s="390" t="s">
        <v>25</v>
      </c>
      <c r="K43" s="391"/>
      <c r="L43" s="391"/>
      <c r="M43" s="391"/>
      <c r="N43" s="391"/>
      <c r="O43" s="391"/>
      <c r="P43" s="563"/>
      <c r="Q43" s="564"/>
    </row>
    <row r="44" spans="2:17" ht="46" thickBot="1">
      <c r="B44" s="59" t="s">
        <v>24</v>
      </c>
      <c r="C44" s="61"/>
      <c r="D44" s="62" t="s">
        <v>3</v>
      </c>
      <c r="E44" s="57">
        <v>0.3972222222222222</v>
      </c>
      <c r="F44" s="56">
        <v>32</v>
      </c>
      <c r="G44" s="248" t="s">
        <v>211</v>
      </c>
      <c r="H44" s="565" t="s">
        <v>33</v>
      </c>
      <c r="I44" s="566"/>
      <c r="J44" s="249" t="s">
        <v>200</v>
      </c>
      <c r="K44" s="61"/>
      <c r="L44" s="60"/>
      <c r="M44" s="57">
        <v>0.63541666666666663</v>
      </c>
      <c r="N44" s="56">
        <v>2</v>
      </c>
      <c r="O44" s="248" t="s">
        <v>210</v>
      </c>
      <c r="P44" s="567" t="s">
        <v>33</v>
      </c>
      <c r="Q44" s="568"/>
    </row>
    <row r="45" spans="2:17" ht="45">
      <c r="B45" s="59" t="s">
        <v>207</v>
      </c>
      <c r="C45" s="57">
        <v>0.43611111111111112</v>
      </c>
      <c r="D45" s="56">
        <v>3</v>
      </c>
      <c r="E45" s="57">
        <v>0.44791666666666669</v>
      </c>
      <c r="F45" s="56" t="s">
        <v>209</v>
      </c>
      <c r="G45" s="55" t="s">
        <v>208</v>
      </c>
      <c r="H45" s="246"/>
      <c r="I45" s="245" t="s">
        <v>205</v>
      </c>
      <c r="J45" s="59" t="s">
        <v>207</v>
      </c>
      <c r="K45" s="57">
        <v>0.65277777777777779</v>
      </c>
      <c r="L45" s="58">
        <v>2</v>
      </c>
      <c r="M45" s="57">
        <v>0.66805555555555551</v>
      </c>
      <c r="N45" s="56">
        <v>2</v>
      </c>
      <c r="O45" s="55" t="s">
        <v>206</v>
      </c>
      <c r="P45" s="245"/>
      <c r="Q45" s="247" t="s">
        <v>205</v>
      </c>
    </row>
    <row r="46" spans="2:17" ht="45">
      <c r="B46" s="59" t="s">
        <v>204</v>
      </c>
      <c r="C46" s="57">
        <v>0.45555555555555555</v>
      </c>
      <c r="D46" s="56">
        <v>1</v>
      </c>
      <c r="E46" s="57">
        <v>0.45763888888888887</v>
      </c>
      <c r="F46" s="56"/>
      <c r="G46" s="55" t="s">
        <v>203</v>
      </c>
      <c r="H46" s="246"/>
      <c r="I46" s="245" t="s">
        <v>202</v>
      </c>
      <c r="J46" s="59" t="s">
        <v>201</v>
      </c>
      <c r="K46" s="57">
        <v>0.70694444444444449</v>
      </c>
      <c r="L46" s="58"/>
      <c r="M46" s="57"/>
      <c r="N46" s="56"/>
      <c r="O46" s="55" t="s">
        <v>3</v>
      </c>
      <c r="P46" s="245"/>
      <c r="Q46" s="247" t="s">
        <v>31</v>
      </c>
    </row>
    <row r="47" spans="2:17" ht="46" thickBot="1">
      <c r="B47" s="59" t="s">
        <v>200</v>
      </c>
      <c r="C47" s="57">
        <v>0.46319444444444446</v>
      </c>
      <c r="D47" s="56"/>
      <c r="E47" s="57"/>
      <c r="F47" s="56"/>
      <c r="G47" s="55" t="s">
        <v>3</v>
      </c>
      <c r="H47" s="246"/>
      <c r="I47" s="245" t="s">
        <v>30</v>
      </c>
      <c r="J47" s="59"/>
      <c r="K47" s="57"/>
      <c r="L47" s="58"/>
      <c r="M47" s="57" t="s">
        <v>3</v>
      </c>
      <c r="N47" s="56"/>
      <c r="O47" s="55"/>
      <c r="P47" s="245"/>
      <c r="Q47" s="247" t="s">
        <v>30</v>
      </c>
    </row>
    <row r="48" spans="2:17" ht="46" thickBot="1">
      <c r="B48" s="53"/>
      <c r="C48" s="52" t="s">
        <v>3</v>
      </c>
      <c r="D48" s="51"/>
      <c r="E48" s="52"/>
      <c r="F48" s="51" t="s">
        <v>3</v>
      </c>
      <c r="G48" s="50"/>
      <c r="H48" s="246"/>
      <c r="I48" s="245" t="s">
        <v>29</v>
      </c>
      <c r="J48" s="48"/>
      <c r="K48" s="46"/>
      <c r="L48" s="47"/>
      <c r="M48" s="46" t="s">
        <v>3</v>
      </c>
      <c r="N48" s="45"/>
      <c r="O48" s="44"/>
      <c r="P48" s="245"/>
      <c r="Q48" s="42" t="s">
        <v>20</v>
      </c>
    </row>
    <row r="49" spans="2:18" ht="25" customHeight="1">
      <c r="B49" s="572" t="s">
        <v>199</v>
      </c>
      <c r="C49" s="573"/>
      <c r="D49" s="573"/>
      <c r="E49" s="573"/>
      <c r="F49" s="573"/>
      <c r="G49" s="573"/>
      <c r="H49" s="573"/>
      <c r="I49" s="574"/>
      <c r="J49" s="581" t="s">
        <v>198</v>
      </c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" customHeight="1">
      <c r="B50" s="575"/>
      <c r="C50" s="576"/>
      <c r="D50" s="576"/>
      <c r="E50" s="576"/>
      <c r="F50" s="576"/>
      <c r="G50" s="576"/>
      <c r="H50" s="576"/>
      <c r="I50" s="577"/>
      <c r="J50" s="384"/>
      <c r="K50" s="385"/>
      <c r="L50" s="385"/>
      <c r="M50" s="385"/>
      <c r="N50" s="385"/>
      <c r="O50" s="385"/>
      <c r="P50" s="385"/>
      <c r="Q50" s="386"/>
    </row>
    <row r="51" spans="2:18" ht="25" customHeight="1">
      <c r="B51" s="575"/>
      <c r="C51" s="576"/>
      <c r="D51" s="576"/>
      <c r="E51" s="576"/>
      <c r="F51" s="576"/>
      <c r="G51" s="576"/>
      <c r="H51" s="576"/>
      <c r="I51" s="577"/>
      <c r="J51" s="384"/>
      <c r="K51" s="385"/>
      <c r="L51" s="385"/>
      <c r="M51" s="385"/>
      <c r="N51" s="385"/>
      <c r="O51" s="385"/>
      <c r="P51" s="385"/>
      <c r="Q51" s="386"/>
    </row>
    <row r="52" spans="2:18" ht="25" customHeight="1">
      <c r="B52" s="575"/>
      <c r="C52" s="576"/>
      <c r="D52" s="576"/>
      <c r="E52" s="576"/>
      <c r="F52" s="576"/>
      <c r="G52" s="576"/>
      <c r="H52" s="576"/>
      <c r="I52" s="577"/>
      <c r="J52" s="384"/>
      <c r="K52" s="385"/>
      <c r="L52" s="385"/>
      <c r="M52" s="385"/>
      <c r="N52" s="385"/>
      <c r="O52" s="385"/>
      <c r="P52" s="385"/>
      <c r="Q52" s="386"/>
    </row>
    <row r="53" spans="2:18" ht="25" customHeight="1">
      <c r="B53" s="575"/>
      <c r="C53" s="576"/>
      <c r="D53" s="576"/>
      <c r="E53" s="576"/>
      <c r="F53" s="576"/>
      <c r="G53" s="576"/>
      <c r="H53" s="576"/>
      <c r="I53" s="577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578"/>
      <c r="C54" s="579"/>
      <c r="D54" s="579"/>
      <c r="E54" s="579"/>
      <c r="F54" s="579"/>
      <c r="G54" s="579"/>
      <c r="H54" s="579"/>
      <c r="I54" s="5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0.50069444444444444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0.49565972222222221</v>
      </c>
    </row>
    <row r="58" spans="2:18">
      <c r="B58" s="30" t="s">
        <v>14</v>
      </c>
      <c r="C58" s="26" t="s">
        <v>12</v>
      </c>
      <c r="D58" s="25">
        <f>C25+H41</f>
        <v>0.64374999999999993</v>
      </c>
      <c r="E58" s="29" t="s">
        <v>3</v>
      </c>
      <c r="F58" s="477" t="s">
        <v>11</v>
      </c>
      <c r="G58" s="477"/>
      <c r="H58" s="28">
        <f>E36-D58</f>
        <v>9.0277777777778567E-3</v>
      </c>
      <c r="I58" s="27"/>
      <c r="J58" s="26" t="s">
        <v>13</v>
      </c>
      <c r="K58" s="26" t="s">
        <v>12</v>
      </c>
      <c r="L58" s="25">
        <f>C25+P41</f>
        <v>0.63715277777777779</v>
      </c>
      <c r="N58" s="477" t="s">
        <v>11</v>
      </c>
      <c r="O58" s="477"/>
      <c r="P58" s="24"/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4"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1:Q21"/>
    <mergeCell ref="C32:I32"/>
    <mergeCell ref="B27:I27"/>
    <mergeCell ref="B49:I54"/>
    <mergeCell ref="J49:Q54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H44:I44"/>
    <mergeCell ref="P44:Q44"/>
    <mergeCell ref="C20:I20"/>
    <mergeCell ref="J8:Q8"/>
    <mergeCell ref="B16:I19"/>
    <mergeCell ref="C78:J81"/>
    <mergeCell ref="M65:Q65"/>
    <mergeCell ref="C66:J68"/>
    <mergeCell ref="C70:J72"/>
    <mergeCell ref="C74:J76"/>
    <mergeCell ref="M76:Q76"/>
    <mergeCell ref="M78:Q81"/>
    <mergeCell ref="H9:I9"/>
    <mergeCell ref="P9:Q9"/>
    <mergeCell ref="J16:Q19"/>
    <mergeCell ref="B8:I8"/>
    <mergeCell ref="K20:Q20"/>
  </mergeCells>
  <hyperlinks>
    <hyperlink ref="J6" r:id="rId1" xr:uid="{3A2E12D8-AB1B-BB48-8206-8F908D787D4C}"/>
    <hyperlink ref="C20:I20" r:id="rId2" display="siehe Bemerkungen" xr:uid="{053B78D2-0CD2-1741-A219-3066771C35D0}"/>
    <hyperlink ref="K20" r:id="rId3" xr:uid="{F78850CF-B1B3-D84D-83EA-C5EA46FAB541}"/>
    <hyperlink ref="C32:I32" r:id="rId4" display="2025 Neuenegg NM A" xr:uid="{08A1C10D-49EF-0A41-BD7F-4588BDA469D5}"/>
    <hyperlink ref="K32:Q32" r:id="rId5" display="2025 Neuenegg NM B" xr:uid="{C498D8A1-DB6C-174B-9102-A17E6CA68C49}"/>
  </hyperlinks>
  <pageMargins left="0.70866141732283472" right="0.70866141732283472" top="0.78740157480314965" bottom="0.78740157480314965" header="0.31496062992125984" footer="0.31496062992125984"/>
  <pageSetup paperSize="9" scale="26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B7E5-BA7A-E947-B55C-B416284829D0}">
  <sheetPr>
    <tabColor rgb="FFFF0000"/>
    <pageSetUpPr fitToPage="1"/>
  </sheetPr>
  <dimension ref="B1:R87"/>
  <sheetViews>
    <sheetView topLeftCell="A2" zoomScale="53" zoomScaleNormal="53" zoomScaleSheetLayoutView="51" zoomScalePageLayoutView="54" workbookViewId="0">
      <selection activeCell="J21" sqref="J2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179" t="s">
        <v>74</v>
      </c>
      <c r="O2" s="488">
        <v>45825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197</v>
      </c>
      <c r="C4" s="498"/>
      <c r="D4" s="498"/>
      <c r="E4" s="498"/>
      <c r="F4" s="498"/>
      <c r="G4" s="498"/>
      <c r="H4" s="498"/>
      <c r="I4" s="499"/>
      <c r="J4" s="422" t="s">
        <v>196</v>
      </c>
      <c r="K4" s="424"/>
      <c r="L4" s="443" t="s">
        <v>195</v>
      </c>
      <c r="M4" s="444"/>
      <c r="N4" s="445"/>
      <c r="O4" s="537">
        <v>1.6025</v>
      </c>
      <c r="P4" s="538"/>
      <c r="Q4" s="539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194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68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 ht="45">
      <c r="B10" s="93" t="s">
        <v>24</v>
      </c>
      <c r="C10" s="162"/>
      <c r="D10" s="161"/>
      <c r="E10" s="57">
        <v>0.33958333333333335</v>
      </c>
      <c r="F10" s="56" t="s">
        <v>82</v>
      </c>
      <c r="G10" s="55" t="s">
        <v>176</v>
      </c>
      <c r="H10" s="84">
        <v>8.6999999999999993</v>
      </c>
      <c r="I10" s="160" t="s">
        <v>32</v>
      </c>
      <c r="J10" s="59" t="s">
        <v>24</v>
      </c>
      <c r="K10" s="61"/>
      <c r="L10" s="60"/>
      <c r="M10" s="57">
        <v>0.38124999999999998</v>
      </c>
      <c r="N10" s="56" t="s">
        <v>82</v>
      </c>
      <c r="O10" s="55" t="s">
        <v>176</v>
      </c>
      <c r="P10" s="159">
        <v>3</v>
      </c>
      <c r="Q10" s="81" t="s">
        <v>32</v>
      </c>
    </row>
    <row r="11" spans="2:17" ht="45">
      <c r="B11" s="59" t="s">
        <v>172</v>
      </c>
      <c r="C11" s="57">
        <v>0.35972222222222222</v>
      </c>
      <c r="D11" s="56">
        <v>3</v>
      </c>
      <c r="E11" s="57">
        <v>0.36180555555555555</v>
      </c>
      <c r="F11" s="56">
        <v>2</v>
      </c>
      <c r="G11" s="55" t="s">
        <v>177</v>
      </c>
      <c r="H11" s="84">
        <v>566</v>
      </c>
      <c r="I11" s="83" t="s">
        <v>31</v>
      </c>
      <c r="J11" s="59" t="s">
        <v>172</v>
      </c>
      <c r="K11" s="57">
        <v>0.40138888888888891</v>
      </c>
      <c r="L11" s="58">
        <v>3</v>
      </c>
      <c r="M11" s="57">
        <v>0.40625</v>
      </c>
      <c r="N11" s="56"/>
      <c r="O11" s="55" t="s">
        <v>193</v>
      </c>
      <c r="P11" s="84">
        <v>180</v>
      </c>
      <c r="Q11" s="81" t="s">
        <v>31</v>
      </c>
    </row>
    <row r="12" spans="2:17" ht="45">
      <c r="B12" s="59" t="s">
        <v>174</v>
      </c>
      <c r="C12" s="57">
        <v>0.36736111111111114</v>
      </c>
      <c r="D12" s="56">
        <v>1</v>
      </c>
      <c r="E12" s="57"/>
      <c r="F12" s="158" t="s">
        <v>3</v>
      </c>
      <c r="G12" s="55" t="s">
        <v>3</v>
      </c>
      <c r="H12" s="84">
        <v>279</v>
      </c>
      <c r="I12" s="83" t="s">
        <v>30</v>
      </c>
      <c r="J12" s="157" t="s">
        <v>192</v>
      </c>
      <c r="K12" s="57">
        <v>0.41388888888888886</v>
      </c>
      <c r="L12" s="58"/>
      <c r="M12" s="57"/>
      <c r="N12" s="56"/>
      <c r="O12" s="55"/>
      <c r="P12" s="84">
        <v>34</v>
      </c>
      <c r="Q12" s="81" t="s">
        <v>30</v>
      </c>
    </row>
    <row r="13" spans="2:17" ht="45">
      <c r="B13" s="156"/>
      <c r="C13" s="57" t="s">
        <v>3</v>
      </c>
      <c r="D13" s="56" t="s">
        <v>3</v>
      </c>
      <c r="E13" s="57"/>
      <c r="F13" s="56"/>
      <c r="G13" s="55"/>
      <c r="H13" s="82">
        <v>0.11874999999999999</v>
      </c>
      <c r="I13" s="83" t="s">
        <v>29</v>
      </c>
      <c r="J13" s="59" t="s">
        <v>191</v>
      </c>
      <c r="K13" s="57"/>
      <c r="L13" s="58"/>
      <c r="M13" s="57">
        <v>0.42291666666666666</v>
      </c>
      <c r="N13" s="56" t="s">
        <v>3</v>
      </c>
      <c r="O13" s="55" t="s">
        <v>190</v>
      </c>
      <c r="P13" s="82">
        <v>3.8194444444444448E-2</v>
      </c>
      <c r="Q13" s="81" t="s">
        <v>29</v>
      </c>
    </row>
    <row r="14" spans="2:17" ht="45">
      <c r="B14" s="59"/>
      <c r="C14" s="57"/>
      <c r="D14" s="56"/>
      <c r="E14" s="57"/>
      <c r="F14" s="56"/>
      <c r="G14" s="55"/>
      <c r="H14" s="79">
        <v>0</v>
      </c>
      <c r="I14" s="80" t="s">
        <v>28</v>
      </c>
      <c r="J14" s="59" t="s">
        <v>189</v>
      </c>
      <c r="K14" s="57">
        <v>0.42986111111111114</v>
      </c>
      <c r="L14" s="58"/>
      <c r="M14" s="57"/>
      <c r="N14" s="56"/>
      <c r="O14" s="55"/>
      <c r="P14" s="79">
        <v>0.2</v>
      </c>
      <c r="Q14" s="81" t="s">
        <v>28</v>
      </c>
    </row>
    <row r="15" spans="2:17" ht="46" thickBot="1">
      <c r="B15" s="155"/>
      <c r="C15" s="154"/>
      <c r="D15" s="152"/>
      <c r="E15" s="153"/>
      <c r="F15" s="152"/>
      <c r="G15" s="151"/>
      <c r="H15" s="82">
        <f>H13*(100%+H14)</f>
        <v>0.11874999999999999</v>
      </c>
      <c r="I15" s="83" t="s">
        <v>27</v>
      </c>
      <c r="J15" s="74"/>
      <c r="K15" s="150"/>
      <c r="L15" s="149"/>
      <c r="M15" s="73"/>
      <c r="N15" s="148"/>
      <c r="O15" s="76"/>
      <c r="P15" s="70">
        <f>P13*(100%+P14)</f>
        <v>4.5833333333333337E-2</v>
      </c>
      <c r="Q15" s="69" t="s">
        <v>27</v>
      </c>
    </row>
    <row r="16" spans="2:17" ht="25" customHeight="1">
      <c r="B16" s="515" t="s">
        <v>188</v>
      </c>
      <c r="C16" s="516"/>
      <c r="D16" s="516"/>
      <c r="E16" s="516"/>
      <c r="F16" s="516"/>
      <c r="G16" s="516"/>
      <c r="H16" s="516"/>
      <c r="I16" s="517"/>
      <c r="J16" s="518" t="s">
        <v>187</v>
      </c>
      <c r="K16" s="519"/>
      <c r="L16" s="519"/>
      <c r="M16" s="519"/>
      <c r="N16" s="519"/>
      <c r="O16" s="519"/>
      <c r="P16" s="519"/>
      <c r="Q16" s="520"/>
    </row>
    <row r="17" spans="2:17" ht="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478" t="s">
        <v>186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185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426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0.48611111111111116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4.5833333333333337E-2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0.48958333333333331</v>
      </c>
      <c r="D24" s="512" t="s">
        <v>184</v>
      </c>
      <c r="E24" s="513"/>
      <c r="F24" s="513"/>
      <c r="G24" s="513"/>
      <c r="H24" s="513"/>
      <c r="I24" s="514"/>
      <c r="J24" s="506" t="s">
        <v>183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0.59375</v>
      </c>
      <c r="D25" s="491" t="s">
        <v>182</v>
      </c>
      <c r="E25" s="492"/>
      <c r="F25" s="492"/>
      <c r="G25" s="492"/>
      <c r="H25" s="492"/>
      <c r="I25" s="493"/>
      <c r="J25" s="509" t="s">
        <v>181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45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515" t="s">
        <v>180</v>
      </c>
      <c r="C28" s="516"/>
      <c r="D28" s="516"/>
      <c r="E28" s="516"/>
      <c r="F28" s="516"/>
      <c r="G28" s="516"/>
      <c r="H28" s="516"/>
      <c r="I28" s="517"/>
      <c r="J28" s="515" t="s">
        <v>179</v>
      </c>
      <c r="K28" s="516"/>
      <c r="L28" s="516"/>
      <c r="M28" s="516"/>
      <c r="N28" s="516"/>
      <c r="O28" s="516"/>
      <c r="P28" s="516"/>
      <c r="Q28" s="517"/>
    </row>
    <row r="29" spans="2:17" ht="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" customHeight="1" thickBot="1">
      <c r="B32" s="118" t="s">
        <v>42</v>
      </c>
      <c r="C32" s="369" t="s">
        <v>178</v>
      </c>
      <c r="D32" s="370"/>
      <c r="E32" s="370"/>
      <c r="F32" s="370"/>
      <c r="G32" s="370"/>
      <c r="H32" s="370"/>
      <c r="I32" s="371"/>
      <c r="J32" s="117" t="s">
        <v>41</v>
      </c>
      <c r="K32" s="401"/>
      <c r="L32" s="402"/>
      <c r="M32" s="402"/>
      <c r="N32" s="402"/>
      <c r="O32" s="402"/>
      <c r="P32" s="402"/>
      <c r="Q32" s="403"/>
    </row>
    <row r="33" spans="2:17" hidden="1">
      <c r="B33" s="30" t="s">
        <v>40</v>
      </c>
      <c r="C33" s="26" t="s">
        <v>12</v>
      </c>
      <c r="D33" s="116">
        <f>C25 +H41</f>
        <v>0.63708333333333333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0.59375</v>
      </c>
      <c r="N33" s="38"/>
      <c r="O33" s="38"/>
      <c r="P33" s="37"/>
      <c r="Q33" s="112"/>
    </row>
    <row r="34" spans="2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2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2:17" ht="45">
      <c r="B36" s="96" t="s">
        <v>174</v>
      </c>
      <c r="C36" s="61"/>
      <c r="D36" s="95"/>
      <c r="E36" s="85">
        <v>0.65138888888888891</v>
      </c>
      <c r="F36" s="58">
        <v>1</v>
      </c>
      <c r="G36" s="94" t="s">
        <v>177</v>
      </c>
      <c r="H36" s="84">
        <v>3.3</v>
      </c>
      <c r="I36" s="83" t="s">
        <v>32</v>
      </c>
      <c r="J36" s="93"/>
      <c r="K36" s="92"/>
      <c r="L36" s="60"/>
      <c r="M36" s="85"/>
      <c r="N36" s="56" t="s">
        <v>3</v>
      </c>
      <c r="O36" s="91"/>
      <c r="P36" s="90" t="s">
        <v>3</v>
      </c>
      <c r="Q36" s="89" t="s">
        <v>32</v>
      </c>
    </row>
    <row r="37" spans="2:17" ht="45">
      <c r="B37" s="59" t="s">
        <v>172</v>
      </c>
      <c r="C37" s="57">
        <v>0.65694444444444444</v>
      </c>
      <c r="D37" s="88">
        <v>2</v>
      </c>
      <c r="E37" s="57">
        <v>0.66041666666666665</v>
      </c>
      <c r="F37" s="87">
        <v>1</v>
      </c>
      <c r="G37" s="55" t="s">
        <v>176</v>
      </c>
      <c r="H37" s="84">
        <v>11</v>
      </c>
      <c r="I37" s="83" t="s">
        <v>31</v>
      </c>
      <c r="J37" s="59"/>
      <c r="K37" s="85"/>
      <c r="L37" s="86"/>
      <c r="M37" s="57" t="s">
        <v>3</v>
      </c>
      <c r="N37" s="56"/>
      <c r="O37" s="55"/>
      <c r="P37" s="84" t="s">
        <v>3</v>
      </c>
      <c r="Q37" s="81" t="s">
        <v>31</v>
      </c>
    </row>
    <row r="38" spans="2:17" ht="45">
      <c r="B38" s="59" t="s">
        <v>24</v>
      </c>
      <c r="C38" s="85">
        <v>0.68055555555555558</v>
      </c>
      <c r="D38" s="56" t="s">
        <v>77</v>
      </c>
      <c r="E38" s="57" t="s">
        <v>3</v>
      </c>
      <c r="F38" s="56" t="s">
        <v>3</v>
      </c>
      <c r="G38" s="55"/>
      <c r="H38" s="84">
        <v>296</v>
      </c>
      <c r="I38" s="83" t="s">
        <v>30</v>
      </c>
      <c r="J38" s="59" t="s">
        <v>3</v>
      </c>
      <c r="K38" s="57" t="s">
        <v>3</v>
      </c>
      <c r="L38" s="58"/>
      <c r="M38" s="57"/>
      <c r="N38" s="56"/>
      <c r="O38" s="55"/>
      <c r="P38" s="84"/>
      <c r="Q38" s="81" t="s">
        <v>30</v>
      </c>
    </row>
    <row r="39" spans="2:17" ht="45">
      <c r="B39" s="59"/>
      <c r="C39" s="57"/>
      <c r="D39" s="56"/>
      <c r="E39" s="57" t="s">
        <v>3</v>
      </c>
      <c r="F39" s="56" t="s">
        <v>3</v>
      </c>
      <c r="G39" s="55"/>
      <c r="H39" s="82">
        <v>3.6111111111111108E-2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0</v>
      </c>
      <c r="Q39" s="81" t="s">
        <v>29</v>
      </c>
    </row>
    <row r="40" spans="2:17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0.2</v>
      </c>
      <c r="I40" s="80" t="s">
        <v>28</v>
      </c>
      <c r="J40" s="59"/>
      <c r="K40" s="57"/>
      <c r="L40" s="58"/>
      <c r="M40" s="57"/>
      <c r="N40" s="56"/>
      <c r="O40" s="55"/>
      <c r="P40" s="79">
        <v>0.2</v>
      </c>
      <c r="Q40" s="78" t="s">
        <v>28</v>
      </c>
    </row>
    <row r="41" spans="2:17" ht="46" thickBot="1">
      <c r="B41" s="77"/>
      <c r="C41" s="73"/>
      <c r="D41" s="72"/>
      <c r="E41" s="57" t="s">
        <v>3</v>
      </c>
      <c r="F41" s="72"/>
      <c r="G41" s="76"/>
      <c r="H41" s="70">
        <f>H39*(100%+H40)</f>
        <v>4.3333333333333328E-2</v>
      </c>
      <c r="I41" s="75" t="s">
        <v>27</v>
      </c>
      <c r="J41" s="74"/>
      <c r="K41" s="73" t="s">
        <v>3</v>
      </c>
      <c r="L41" s="72"/>
      <c r="M41" s="73"/>
      <c r="N41" s="72"/>
      <c r="O41" s="71"/>
      <c r="P41" s="70">
        <f>P39*(100%+P40)</f>
        <v>0</v>
      </c>
      <c r="Q41" s="69" t="s">
        <v>27</v>
      </c>
    </row>
    <row r="42" spans="2:17" ht="38" thickBot="1">
      <c r="B42" s="68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2:17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2:17" ht="45">
      <c r="B44" s="59" t="s">
        <v>24</v>
      </c>
      <c r="C44" s="61"/>
      <c r="D44" s="62" t="s">
        <v>3</v>
      </c>
      <c r="E44" s="57">
        <v>0.41249999999999998</v>
      </c>
      <c r="F44" s="56" t="s">
        <v>82</v>
      </c>
      <c r="G44" s="55" t="s">
        <v>171</v>
      </c>
      <c r="H44" s="49"/>
      <c r="I44" s="43"/>
      <c r="J44" s="59" t="s">
        <v>170</v>
      </c>
      <c r="K44" s="61"/>
      <c r="L44" s="60"/>
      <c r="M44" s="57">
        <v>0.62777777777777777</v>
      </c>
      <c r="N44" s="56" t="s">
        <v>3</v>
      </c>
      <c r="O44" s="55" t="s">
        <v>173</v>
      </c>
      <c r="P44" s="43"/>
      <c r="Q44" s="54"/>
    </row>
    <row r="45" spans="2:17" ht="45">
      <c r="B45" s="59" t="s">
        <v>172</v>
      </c>
      <c r="C45" s="57">
        <v>0.43263888888888891</v>
      </c>
      <c r="D45" s="56">
        <v>3</v>
      </c>
      <c r="E45" s="57">
        <v>0.4375</v>
      </c>
      <c r="F45" s="56" t="s">
        <v>3</v>
      </c>
      <c r="G45" s="55" t="s">
        <v>175</v>
      </c>
      <c r="H45" s="49"/>
      <c r="I45" s="43"/>
      <c r="J45" s="59" t="s">
        <v>174</v>
      </c>
      <c r="K45" s="57">
        <v>0.63472222222222219</v>
      </c>
      <c r="L45" s="58"/>
      <c r="M45" s="57">
        <v>0.63749999999999996</v>
      </c>
      <c r="N45" s="56"/>
      <c r="O45" s="55" t="s">
        <v>175</v>
      </c>
      <c r="P45" s="43"/>
      <c r="Q45" s="54"/>
    </row>
    <row r="46" spans="2:17" ht="45">
      <c r="B46" s="59" t="s">
        <v>174</v>
      </c>
      <c r="C46" s="57">
        <v>0.44444444444444442</v>
      </c>
      <c r="D46" s="56"/>
      <c r="E46" s="57">
        <v>0.44722222222222224</v>
      </c>
      <c r="F46" s="56" t="s">
        <v>3</v>
      </c>
      <c r="G46" s="55" t="s">
        <v>173</v>
      </c>
      <c r="H46" s="49"/>
      <c r="I46" s="43"/>
      <c r="J46" s="59" t="s">
        <v>172</v>
      </c>
      <c r="K46" s="57">
        <v>0.64444444444444449</v>
      </c>
      <c r="L46" s="58"/>
      <c r="M46" s="57">
        <v>0.65</v>
      </c>
      <c r="N46" s="56">
        <v>1</v>
      </c>
      <c r="O46" s="55" t="s">
        <v>171</v>
      </c>
      <c r="P46" s="43"/>
      <c r="Q46" s="54"/>
    </row>
    <row r="47" spans="2:17" ht="46" thickBot="1">
      <c r="B47" s="59" t="s">
        <v>170</v>
      </c>
      <c r="C47" s="57">
        <v>0.4548611111111111</v>
      </c>
      <c r="D47" s="56"/>
      <c r="E47" s="57"/>
      <c r="F47" s="56"/>
      <c r="G47" s="55" t="s">
        <v>3</v>
      </c>
      <c r="H47" s="49"/>
      <c r="I47" s="43"/>
      <c r="J47" s="59" t="s">
        <v>24</v>
      </c>
      <c r="K47" s="57">
        <v>0.67013888888888884</v>
      </c>
      <c r="L47" s="58" t="s">
        <v>77</v>
      </c>
      <c r="M47" s="57" t="s">
        <v>3</v>
      </c>
      <c r="N47" s="56"/>
      <c r="O47" s="55"/>
      <c r="P47" s="43"/>
      <c r="Q47" s="54"/>
    </row>
    <row r="48" spans="2:17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" customHeight="1">
      <c r="B49" s="485" t="s">
        <v>169</v>
      </c>
      <c r="C49" s="375"/>
      <c r="D49" s="375"/>
      <c r="E49" s="375"/>
      <c r="F49" s="375"/>
      <c r="G49" s="375"/>
      <c r="H49" s="375"/>
      <c r="I49" s="376"/>
      <c r="J49" s="381"/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18" ht="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18" ht="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18" ht="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0.48611111111111116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4.5833333333333337E-2</v>
      </c>
    </row>
    <row r="58" spans="2:18">
      <c r="B58" s="30" t="s">
        <v>14</v>
      </c>
      <c r="C58" s="26" t="s">
        <v>12</v>
      </c>
      <c r="D58" s="25">
        <f>C25+H41</f>
        <v>0.63708333333333333</v>
      </c>
      <c r="E58" s="29" t="s">
        <v>3</v>
      </c>
      <c r="F58" s="477" t="s">
        <v>11</v>
      </c>
      <c r="G58" s="477"/>
      <c r="H58" s="28">
        <f>E36-D58</f>
        <v>1.4305555555555571E-2</v>
      </c>
      <c r="I58" s="27"/>
      <c r="J58" s="26" t="s">
        <v>13</v>
      </c>
      <c r="K58" s="26" t="s">
        <v>12</v>
      </c>
      <c r="L58" s="25">
        <f>C25+P41</f>
        <v>0.59375</v>
      </c>
      <c r="N58" s="477" t="s">
        <v>11</v>
      </c>
      <c r="O58" s="477"/>
      <c r="P58" s="24">
        <f>K37-L58</f>
        <v>-0.59375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1"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B63:Q63"/>
    <mergeCell ref="B49:I54"/>
    <mergeCell ref="J49:Q54"/>
  </mergeCells>
  <hyperlinks>
    <hyperlink ref="J6" r:id="rId1" xr:uid="{96EA2D16-7464-2043-9E2B-8E05AD726AD8}"/>
    <hyperlink ref="C20:I20" r:id="rId2" display="2025 Wald" xr:uid="{54302DBB-B618-5349-BE83-933C110E4A10}"/>
    <hyperlink ref="K20:Q20" r:id="rId3" display="2025 Egligen" xr:uid="{79AF47A1-7F11-1C46-82E5-6B75FCC4A003}"/>
    <hyperlink ref="C32:I32" r:id="rId4" display="2025 Faltigberg" xr:uid="{2FAF3D8E-BC71-7348-85AB-89DE61CE31DF}"/>
  </hyperlinks>
  <pageMargins left="0.70866141732283472" right="0.70866141732283472" top="0.78740157480314965" bottom="0.78740157480314965" header="0.31496062992125984" footer="0.31496062992125984"/>
  <pageSetup paperSize="9" scale="26" orientation="landscape" horizontalDpi="0" verticalDpi="0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1561-478D-8243-B8BE-7004EDEBC3E7}">
  <sheetPr>
    <tabColor rgb="FFFF0000"/>
    <pageSetUpPr fitToPage="1"/>
  </sheetPr>
  <dimension ref="A1:R87"/>
  <sheetViews>
    <sheetView zoomScale="53" zoomScaleNormal="53" zoomScaleSheetLayoutView="51" zoomScalePageLayoutView="54" workbookViewId="0">
      <selection activeCell="B28" sqref="B28:I31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5"/>
      <c r="C1" s="182"/>
      <c r="D1" s="182"/>
      <c r="E1" s="182"/>
      <c r="F1" s="182"/>
      <c r="G1" s="182"/>
      <c r="H1" s="182"/>
      <c r="I1" s="182"/>
      <c r="J1" s="182"/>
      <c r="K1" s="182"/>
      <c r="L1" s="184"/>
      <c r="M1" s="183"/>
      <c r="N1" s="182"/>
      <c r="O1" s="182"/>
      <c r="P1" s="182"/>
      <c r="Q1" s="181"/>
    </row>
    <row r="2" spans="2:17" ht="46" thickBot="1">
      <c r="B2" s="180"/>
      <c r="N2" s="179" t="s">
        <v>74</v>
      </c>
      <c r="O2" s="488">
        <v>45832</v>
      </c>
      <c r="P2" s="489"/>
      <c r="Q2" s="490"/>
    </row>
    <row r="3" spans="2:17" ht="38" thickBot="1">
      <c r="B3" s="178"/>
      <c r="Q3" s="177"/>
    </row>
    <row r="4" spans="2:17" ht="20" customHeight="1">
      <c r="B4" s="497" t="s">
        <v>168</v>
      </c>
      <c r="C4" s="498"/>
      <c r="D4" s="498"/>
      <c r="E4" s="498"/>
      <c r="F4" s="498"/>
      <c r="G4" s="498"/>
      <c r="H4" s="498"/>
      <c r="I4" s="499"/>
      <c r="J4" s="422" t="s">
        <v>413</v>
      </c>
      <c r="K4" s="424"/>
      <c r="L4" s="443"/>
      <c r="M4" s="444"/>
      <c r="N4" s="445"/>
      <c r="O4" s="537" t="s">
        <v>165</v>
      </c>
      <c r="P4" s="538"/>
      <c r="Q4" s="539"/>
    </row>
    <row r="5" spans="2:17" ht="20" customHeight="1" thickBot="1">
      <c r="B5" s="500"/>
      <c r="C5" s="501"/>
      <c r="D5" s="501"/>
      <c r="E5" s="501"/>
      <c r="F5" s="501"/>
      <c r="G5" s="501"/>
      <c r="H5" s="501"/>
      <c r="I5" s="502"/>
      <c r="J5" s="440"/>
      <c r="K5" s="427"/>
      <c r="L5" s="446"/>
      <c r="M5" s="447"/>
      <c r="N5" s="448"/>
      <c r="O5" s="540"/>
      <c r="P5" s="541"/>
      <c r="Q5" s="542"/>
    </row>
    <row r="6" spans="2:17" ht="38" thickBot="1">
      <c r="B6" s="503"/>
      <c r="C6" s="504"/>
      <c r="D6" s="504"/>
      <c r="E6" s="504"/>
      <c r="F6" s="504"/>
      <c r="G6" s="504"/>
      <c r="H6" s="504"/>
      <c r="I6" s="505"/>
      <c r="J6" s="441" t="s">
        <v>414</v>
      </c>
      <c r="K6" s="442"/>
      <c r="L6" s="546" t="str">
        <f>HYPERLINK("mailto:"&amp;J6,"Anmeldung")</f>
        <v>Anmeldung</v>
      </c>
      <c r="M6" s="450"/>
      <c r="N6" s="451"/>
      <c r="O6" s="543"/>
      <c r="P6" s="544"/>
      <c r="Q6" s="545"/>
    </row>
    <row r="7" spans="2:17" ht="38" thickBot="1">
      <c r="B7" s="176"/>
      <c r="C7" s="174"/>
      <c r="D7" s="175"/>
      <c r="E7" s="174"/>
      <c r="F7" s="174"/>
      <c r="G7" s="174"/>
      <c r="H7" s="174"/>
      <c r="I7" s="174"/>
      <c r="J7" s="173"/>
      <c r="K7" s="20"/>
      <c r="L7" s="172"/>
      <c r="M7" s="11"/>
      <c r="N7" s="171"/>
      <c r="O7" s="171"/>
      <c r="P7" s="170"/>
      <c r="Q7" s="169"/>
    </row>
    <row r="8" spans="2:17" ht="60" customHeight="1" thickBot="1">
      <c r="B8" s="453" t="s">
        <v>69</v>
      </c>
      <c r="C8" s="454"/>
      <c r="D8" s="454"/>
      <c r="E8" s="454"/>
      <c r="F8" s="454"/>
      <c r="G8" s="454"/>
      <c r="H8" s="454"/>
      <c r="I8" s="455"/>
      <c r="J8" s="453" t="s">
        <v>427</v>
      </c>
      <c r="K8" s="454"/>
      <c r="L8" s="454"/>
      <c r="M8" s="454"/>
      <c r="N8" s="454"/>
      <c r="O8" s="454"/>
      <c r="P8" s="454"/>
      <c r="Q8" s="455"/>
    </row>
    <row r="9" spans="2:17" ht="38" thickBot="1">
      <c r="B9" s="168" t="s">
        <v>67</v>
      </c>
      <c r="C9" s="166" t="s">
        <v>36</v>
      </c>
      <c r="D9" s="167" t="s">
        <v>35</v>
      </c>
      <c r="E9" s="166" t="s">
        <v>66</v>
      </c>
      <c r="F9" s="166" t="s">
        <v>35</v>
      </c>
      <c r="G9" s="166" t="s">
        <v>64</v>
      </c>
      <c r="H9" s="481" t="s">
        <v>33</v>
      </c>
      <c r="I9" s="482"/>
      <c r="J9" s="102" t="s">
        <v>65</v>
      </c>
      <c r="K9" s="163" t="s">
        <v>36</v>
      </c>
      <c r="L9" s="165" t="s">
        <v>35</v>
      </c>
      <c r="M9" s="164" t="s">
        <v>30</v>
      </c>
      <c r="N9" s="163" t="s">
        <v>35</v>
      </c>
      <c r="O9" s="163" t="s">
        <v>64</v>
      </c>
      <c r="P9" s="483" t="s">
        <v>33</v>
      </c>
      <c r="Q9" s="484"/>
    </row>
    <row r="10" spans="2:17" ht="45">
      <c r="B10" s="93" t="s">
        <v>24</v>
      </c>
      <c r="C10" s="162"/>
      <c r="D10" s="161"/>
      <c r="E10" s="57">
        <v>0.31805555555555554</v>
      </c>
      <c r="F10" s="56">
        <v>10</v>
      </c>
      <c r="G10" s="55" t="s">
        <v>163</v>
      </c>
      <c r="H10" s="84">
        <v>7.13</v>
      </c>
      <c r="I10" s="160" t="s">
        <v>32</v>
      </c>
      <c r="J10" s="93" t="s">
        <v>24</v>
      </c>
      <c r="K10" s="61"/>
      <c r="L10" s="60"/>
      <c r="M10" s="57">
        <v>0.33819444444444446</v>
      </c>
      <c r="N10" s="56">
        <v>7</v>
      </c>
      <c r="O10" s="55" t="s">
        <v>144</v>
      </c>
      <c r="P10" s="84">
        <v>5.42</v>
      </c>
      <c r="Q10" s="81" t="s">
        <v>32</v>
      </c>
    </row>
    <row r="11" spans="2:17" ht="45">
      <c r="B11" s="59" t="s">
        <v>141</v>
      </c>
      <c r="C11" s="57">
        <v>0.36944444444444446</v>
      </c>
      <c r="D11" s="56">
        <v>9</v>
      </c>
      <c r="E11" s="57">
        <v>0.375</v>
      </c>
      <c r="F11" s="56" t="s">
        <v>162</v>
      </c>
      <c r="G11" s="55" t="s">
        <v>139</v>
      </c>
      <c r="H11" s="84">
        <v>607</v>
      </c>
      <c r="I11" s="83" t="s">
        <v>31</v>
      </c>
      <c r="J11" s="59" t="s">
        <v>141</v>
      </c>
      <c r="K11" s="57">
        <v>0.39027777777777778</v>
      </c>
      <c r="L11" s="58">
        <v>8</v>
      </c>
      <c r="M11" s="57">
        <v>0.39652777777777776</v>
      </c>
      <c r="N11" s="56" t="s">
        <v>162</v>
      </c>
      <c r="O11" s="55" t="s">
        <v>139</v>
      </c>
      <c r="P11" s="84">
        <v>125</v>
      </c>
      <c r="Q11" s="81" t="s">
        <v>31</v>
      </c>
    </row>
    <row r="12" spans="2:17" ht="45">
      <c r="B12" s="59" t="s">
        <v>161</v>
      </c>
      <c r="C12" s="57">
        <v>0.38958333333333334</v>
      </c>
      <c r="D12" s="56" t="s">
        <v>3</v>
      </c>
      <c r="E12" s="57">
        <v>0.39583333333333331</v>
      </c>
      <c r="F12" s="158" t="s">
        <v>160</v>
      </c>
      <c r="G12" s="55" t="s">
        <v>3</v>
      </c>
      <c r="H12" s="84">
        <v>241</v>
      </c>
      <c r="I12" s="83" t="s">
        <v>30</v>
      </c>
      <c r="J12" s="157" t="s">
        <v>159</v>
      </c>
      <c r="K12" s="57">
        <v>0.4152777777777778</v>
      </c>
      <c r="L12" s="58"/>
      <c r="M12" s="57"/>
      <c r="N12" s="56"/>
      <c r="O12" s="55"/>
      <c r="P12" s="84">
        <v>115</v>
      </c>
      <c r="Q12" s="81" t="s">
        <v>30</v>
      </c>
    </row>
    <row r="13" spans="2:17" ht="45">
      <c r="B13" s="156"/>
      <c r="C13" s="57" t="s">
        <v>3</v>
      </c>
      <c r="D13" s="56" t="s">
        <v>3</v>
      </c>
      <c r="E13" s="57"/>
      <c r="F13" s="56"/>
      <c r="G13" s="55"/>
      <c r="H13" s="82">
        <v>0.10625</v>
      </c>
      <c r="I13" s="83" t="s">
        <v>29</v>
      </c>
      <c r="J13" s="59"/>
      <c r="K13" s="57"/>
      <c r="L13" s="58"/>
      <c r="M13" s="57"/>
      <c r="N13" s="56" t="s">
        <v>3</v>
      </c>
      <c r="O13" s="55"/>
      <c r="P13" s="82">
        <v>6.3194444444444442E-2</v>
      </c>
      <c r="Q13" s="81" t="s">
        <v>29</v>
      </c>
    </row>
    <row r="14" spans="2:17" ht="45">
      <c r="B14" s="59"/>
      <c r="C14" s="57"/>
      <c r="D14" s="56"/>
      <c r="E14" s="57"/>
      <c r="F14" s="56"/>
      <c r="G14" s="55"/>
      <c r="H14" s="79">
        <v>0</v>
      </c>
      <c r="I14" s="80" t="s">
        <v>28</v>
      </c>
      <c r="J14" s="59"/>
      <c r="K14" s="57"/>
      <c r="L14" s="58"/>
      <c r="M14" s="57"/>
      <c r="N14" s="56"/>
      <c r="O14" s="55"/>
      <c r="P14" s="79">
        <v>0.2</v>
      </c>
      <c r="Q14" s="81" t="s">
        <v>28</v>
      </c>
    </row>
    <row r="15" spans="2:17" ht="46" thickBot="1">
      <c r="B15" s="155"/>
      <c r="C15" s="154"/>
      <c r="D15" s="152"/>
      <c r="E15" s="153"/>
      <c r="F15" s="152"/>
      <c r="G15" s="151"/>
      <c r="H15" s="82">
        <f>H13*(100%+H14)</f>
        <v>0.10625</v>
      </c>
      <c r="I15" s="83" t="s">
        <v>27</v>
      </c>
      <c r="J15" s="74"/>
      <c r="K15" s="150"/>
      <c r="L15" s="149"/>
      <c r="M15" s="73"/>
      <c r="N15" s="148"/>
      <c r="O15" s="76"/>
      <c r="P15" s="82">
        <f>P13*(100%+P14)</f>
        <v>7.5833333333333322E-2</v>
      </c>
      <c r="Q15" s="69" t="s">
        <v>27</v>
      </c>
    </row>
    <row r="16" spans="2:17" ht="25" customHeight="1">
      <c r="B16" s="515" t="s">
        <v>158</v>
      </c>
      <c r="C16" s="516"/>
      <c r="D16" s="516"/>
      <c r="E16" s="516"/>
      <c r="F16" s="516"/>
      <c r="G16" s="516"/>
      <c r="H16" s="516"/>
      <c r="I16" s="517"/>
      <c r="J16" s="518" t="s">
        <v>157</v>
      </c>
      <c r="K16" s="519"/>
      <c r="L16" s="519"/>
      <c r="M16" s="519"/>
      <c r="N16" s="519"/>
      <c r="O16" s="519"/>
      <c r="P16" s="519"/>
      <c r="Q16" s="520"/>
    </row>
    <row r="17" spans="2:17" ht="25" customHeight="1">
      <c r="B17" s="518"/>
      <c r="C17" s="519"/>
      <c r="D17" s="519"/>
      <c r="E17" s="519"/>
      <c r="F17" s="519"/>
      <c r="G17" s="519"/>
      <c r="H17" s="519"/>
      <c r="I17" s="520"/>
      <c r="J17" s="518"/>
      <c r="K17" s="519"/>
      <c r="L17" s="519"/>
      <c r="M17" s="519"/>
      <c r="N17" s="519"/>
      <c r="O17" s="519"/>
      <c r="P17" s="519"/>
      <c r="Q17" s="520"/>
    </row>
    <row r="18" spans="2:17" ht="25" customHeight="1">
      <c r="B18" s="518"/>
      <c r="C18" s="519"/>
      <c r="D18" s="519"/>
      <c r="E18" s="519"/>
      <c r="F18" s="519"/>
      <c r="G18" s="519"/>
      <c r="H18" s="519"/>
      <c r="I18" s="520"/>
      <c r="J18" s="518"/>
      <c r="K18" s="519"/>
      <c r="L18" s="519"/>
      <c r="M18" s="519"/>
      <c r="N18" s="519"/>
      <c r="O18" s="519"/>
      <c r="P18" s="519"/>
      <c r="Q18" s="520"/>
    </row>
    <row r="19" spans="2:17" ht="25" customHeight="1" thickBot="1">
      <c r="B19" s="521"/>
      <c r="C19" s="522"/>
      <c r="D19" s="522"/>
      <c r="E19" s="522"/>
      <c r="F19" s="522"/>
      <c r="G19" s="522"/>
      <c r="H19" s="522"/>
      <c r="I19" s="523"/>
      <c r="J19" s="521"/>
      <c r="K19" s="522"/>
      <c r="L19" s="522"/>
      <c r="M19" s="522"/>
      <c r="N19" s="522"/>
      <c r="O19" s="522"/>
      <c r="P19" s="522"/>
      <c r="Q19" s="523"/>
    </row>
    <row r="20" spans="2:17" ht="38" thickBot="1">
      <c r="B20" s="147" t="s">
        <v>57</v>
      </c>
      <c r="C20" s="478" t="s">
        <v>156</v>
      </c>
      <c r="D20" s="479"/>
      <c r="E20" s="479"/>
      <c r="F20" s="479"/>
      <c r="G20" s="479"/>
      <c r="H20" s="479"/>
      <c r="I20" s="480"/>
      <c r="J20" s="146" t="s">
        <v>55</v>
      </c>
      <c r="K20" s="366" t="s">
        <v>155</v>
      </c>
      <c r="L20" s="367"/>
      <c r="M20" s="367"/>
      <c r="N20" s="367"/>
      <c r="O20" s="367"/>
      <c r="P20" s="367"/>
      <c r="Q20" s="368"/>
    </row>
    <row r="21" spans="2:17">
      <c r="B21" s="145"/>
      <c r="C21" s="115"/>
      <c r="D21" s="144"/>
      <c r="E21" s="115"/>
      <c r="F21" s="115"/>
      <c r="G21" s="115"/>
      <c r="H21" s="115"/>
      <c r="I21" s="115"/>
      <c r="J21" s="38" t="s">
        <v>427</v>
      </c>
      <c r="K21" s="143"/>
      <c r="L21" s="142"/>
      <c r="M21" s="141"/>
      <c r="N21" s="38"/>
      <c r="O21" s="38"/>
      <c r="P21" s="38"/>
      <c r="Q21" s="112"/>
    </row>
    <row r="22" spans="2:17" ht="38" hidden="1">
      <c r="B22" s="140" t="s">
        <v>53</v>
      </c>
      <c r="C22" s="31" cm="1">
        <f t="array" ref="C22">INDEX(C11:C14,COUNT(C11:C14))+H15</f>
        <v>0.49583333333333335</v>
      </c>
      <c r="D22" s="139"/>
      <c r="E22" s="139"/>
      <c r="F22" s="139"/>
      <c r="G22" s="139"/>
      <c r="H22" s="139"/>
      <c r="I22" s="139"/>
      <c r="J22" s="33" t="s">
        <v>53</v>
      </c>
      <c r="K22" s="138" cm="1">
        <f t="array" ref="K22">INDEX(K11:K14,COUNT(K11:K14))+P15</f>
        <v>0.49111111111111111</v>
      </c>
      <c r="M22" s="41"/>
      <c r="N22" s="40"/>
      <c r="O22" s="40"/>
      <c r="P22" s="40"/>
      <c r="Q22" s="137"/>
    </row>
    <row r="23" spans="2:17" ht="38" thickBot="1">
      <c r="B23" s="136"/>
      <c r="C23" s="134"/>
      <c r="D23" s="135"/>
      <c r="E23" s="134"/>
      <c r="F23" s="134"/>
      <c r="G23" s="134"/>
      <c r="H23" s="134"/>
      <c r="I23" s="134"/>
      <c r="J23" s="133"/>
      <c r="K23" s="131"/>
      <c r="L23" s="132"/>
      <c r="M23" s="131"/>
      <c r="N23" s="131"/>
      <c r="O23" s="131"/>
      <c r="P23" s="131"/>
      <c r="Q23" s="130"/>
    </row>
    <row r="24" spans="2:17" ht="45">
      <c r="B24" s="129" t="s">
        <v>52</v>
      </c>
      <c r="C24" s="128">
        <v>0.51041666666666663</v>
      </c>
      <c r="D24" s="512" t="s">
        <v>154</v>
      </c>
      <c r="E24" s="513"/>
      <c r="F24" s="513"/>
      <c r="G24" s="513"/>
      <c r="H24" s="513"/>
      <c r="I24" s="514"/>
      <c r="J24" s="506" t="s">
        <v>153</v>
      </c>
      <c r="K24" s="507"/>
      <c r="L24" s="507"/>
      <c r="M24" s="507"/>
      <c r="N24" s="507"/>
      <c r="O24" s="507"/>
      <c r="P24" s="507"/>
      <c r="Q24" s="508"/>
    </row>
    <row r="25" spans="2:17" ht="46" thickBot="1">
      <c r="B25" s="127" t="s">
        <v>49</v>
      </c>
      <c r="C25" s="126">
        <v>0.60416666666666663</v>
      </c>
      <c r="D25" s="491" t="s">
        <v>152</v>
      </c>
      <c r="E25" s="492"/>
      <c r="F25" s="492"/>
      <c r="G25" s="492"/>
      <c r="H25" s="492"/>
      <c r="I25" s="493"/>
      <c r="J25" s="509" t="s">
        <v>151</v>
      </c>
      <c r="K25" s="510"/>
      <c r="L25" s="510"/>
      <c r="M25" s="510"/>
      <c r="N25" s="510"/>
      <c r="O25" s="510"/>
      <c r="P25" s="510"/>
      <c r="Q25" s="511"/>
    </row>
    <row r="26" spans="2:17" ht="38" thickBot="1">
      <c r="B26" s="125"/>
      <c r="C26" s="124"/>
      <c r="D26" s="120"/>
      <c r="E26" s="123"/>
      <c r="F26" s="123"/>
      <c r="G26" s="123"/>
      <c r="H26" s="123"/>
      <c r="I26" s="123"/>
      <c r="J26" s="120"/>
      <c r="K26" s="120"/>
      <c r="L26" s="122"/>
      <c r="M26" s="121"/>
      <c r="N26" s="120"/>
      <c r="O26" s="120"/>
      <c r="P26" s="120"/>
      <c r="Q26" s="119"/>
    </row>
    <row r="27" spans="2:17" ht="60" customHeight="1" thickBot="1">
      <c r="B27" s="372" t="s">
        <v>46</v>
      </c>
      <c r="C27" s="373"/>
      <c r="D27" s="373"/>
      <c r="E27" s="373"/>
      <c r="F27" s="373"/>
      <c r="G27" s="373"/>
      <c r="H27" s="373"/>
      <c r="I27" s="374"/>
      <c r="J27" s="372" t="s">
        <v>150</v>
      </c>
      <c r="K27" s="373"/>
      <c r="L27" s="373"/>
      <c r="M27" s="373"/>
      <c r="N27" s="373"/>
      <c r="O27" s="373"/>
      <c r="P27" s="373"/>
      <c r="Q27" s="374"/>
    </row>
    <row r="28" spans="2:17" ht="25" customHeight="1">
      <c r="B28" s="515" t="s">
        <v>149</v>
      </c>
      <c r="C28" s="516"/>
      <c r="D28" s="516"/>
      <c r="E28" s="516"/>
      <c r="F28" s="516"/>
      <c r="G28" s="516"/>
      <c r="H28" s="516"/>
      <c r="I28" s="517"/>
      <c r="J28" s="515" t="s">
        <v>148</v>
      </c>
      <c r="K28" s="516"/>
      <c r="L28" s="516"/>
      <c r="M28" s="516"/>
      <c r="N28" s="516"/>
      <c r="O28" s="516"/>
      <c r="P28" s="516"/>
      <c r="Q28" s="517"/>
    </row>
    <row r="29" spans="2:17" ht="25" customHeight="1">
      <c r="B29" s="518"/>
      <c r="C29" s="519"/>
      <c r="D29" s="519"/>
      <c r="E29" s="519"/>
      <c r="F29" s="519"/>
      <c r="G29" s="519"/>
      <c r="H29" s="519"/>
      <c r="I29" s="520"/>
      <c r="J29" s="518"/>
      <c r="K29" s="519"/>
      <c r="L29" s="519"/>
      <c r="M29" s="519"/>
      <c r="N29" s="519"/>
      <c r="O29" s="519"/>
      <c r="P29" s="519"/>
      <c r="Q29" s="520"/>
    </row>
    <row r="30" spans="2:17" ht="25" customHeight="1">
      <c r="B30" s="518"/>
      <c r="C30" s="519"/>
      <c r="D30" s="519"/>
      <c r="E30" s="519"/>
      <c r="F30" s="519"/>
      <c r="G30" s="519"/>
      <c r="H30" s="519"/>
      <c r="I30" s="520"/>
      <c r="J30" s="518"/>
      <c r="K30" s="519"/>
      <c r="L30" s="519"/>
      <c r="M30" s="519"/>
      <c r="N30" s="519"/>
      <c r="O30" s="519"/>
      <c r="P30" s="519"/>
      <c r="Q30" s="520"/>
    </row>
    <row r="31" spans="2:17" ht="25" customHeight="1" thickBot="1">
      <c r="B31" s="521"/>
      <c r="C31" s="522"/>
      <c r="D31" s="522"/>
      <c r="E31" s="522"/>
      <c r="F31" s="522"/>
      <c r="G31" s="522"/>
      <c r="H31" s="522"/>
      <c r="I31" s="523"/>
      <c r="J31" s="521"/>
      <c r="K31" s="522"/>
      <c r="L31" s="522"/>
      <c r="M31" s="522"/>
      <c r="N31" s="522"/>
      <c r="O31" s="522"/>
      <c r="P31" s="522"/>
      <c r="Q31" s="523"/>
    </row>
    <row r="32" spans="2:17" ht="40" customHeight="1" thickBot="1">
      <c r="B32" s="118" t="s">
        <v>42</v>
      </c>
      <c r="C32" s="547"/>
      <c r="D32" s="548"/>
      <c r="E32" s="548"/>
      <c r="F32" s="548"/>
      <c r="G32" s="548"/>
      <c r="H32" s="548"/>
      <c r="I32" s="549"/>
      <c r="J32" s="117" t="s">
        <v>41</v>
      </c>
      <c r="K32" s="401"/>
      <c r="L32" s="402"/>
      <c r="M32" s="402"/>
      <c r="N32" s="402"/>
      <c r="O32" s="402"/>
      <c r="P32" s="402"/>
      <c r="Q32" s="403"/>
    </row>
    <row r="33" spans="1:17" hidden="1">
      <c r="B33" s="30" t="s">
        <v>40</v>
      </c>
      <c r="C33" s="26" t="s">
        <v>12</v>
      </c>
      <c r="D33" s="116">
        <f>C25 +H41</f>
        <v>0.6645833333333333</v>
      </c>
      <c r="E33" s="29"/>
      <c r="F33" s="115"/>
      <c r="G33" s="115"/>
      <c r="H33" s="37"/>
      <c r="I33" s="114"/>
      <c r="J33" s="26" t="s">
        <v>39</v>
      </c>
      <c r="K33" s="26" t="s">
        <v>12</v>
      </c>
      <c r="L33" s="113">
        <f>C25+P41</f>
        <v>0.60416666666666663</v>
      </c>
      <c r="N33" s="38"/>
      <c r="O33" s="38"/>
      <c r="P33" s="37"/>
      <c r="Q33" s="112"/>
    </row>
    <row r="34" spans="1:17" ht="38" thickBot="1">
      <c r="B34" s="68"/>
      <c r="C34" s="111"/>
      <c r="D34" s="64"/>
      <c r="E34" s="65"/>
      <c r="F34" s="110"/>
      <c r="G34" s="110"/>
      <c r="I34" s="109"/>
      <c r="J34" s="43"/>
      <c r="K34" s="63"/>
      <c r="L34" s="108"/>
      <c r="M34" s="107"/>
      <c r="N34" s="6"/>
      <c r="O34" s="6"/>
      <c r="Q34" s="106"/>
    </row>
    <row r="35" spans="1:17" ht="38" thickBot="1">
      <c r="B35" s="105" t="s">
        <v>38</v>
      </c>
      <c r="C35" s="103" t="s">
        <v>36</v>
      </c>
      <c r="D35" s="104" t="s">
        <v>35</v>
      </c>
      <c r="E35" s="103" t="s">
        <v>30</v>
      </c>
      <c r="F35" s="103" t="s">
        <v>35</v>
      </c>
      <c r="G35" s="103" t="s">
        <v>34</v>
      </c>
      <c r="H35" s="393" t="s">
        <v>33</v>
      </c>
      <c r="I35" s="394"/>
      <c r="J35" s="102" t="s">
        <v>37</v>
      </c>
      <c r="K35" s="101" t="s">
        <v>36</v>
      </c>
      <c r="L35" s="100" t="s">
        <v>35</v>
      </c>
      <c r="M35" s="99" t="s">
        <v>30</v>
      </c>
      <c r="N35" s="98" t="s">
        <v>35</v>
      </c>
      <c r="O35" s="97" t="s">
        <v>34</v>
      </c>
      <c r="P35" s="393" t="s">
        <v>33</v>
      </c>
      <c r="Q35" s="394"/>
    </row>
    <row r="36" spans="1:17" ht="45">
      <c r="A36" s="1" t="s">
        <v>147</v>
      </c>
      <c r="B36" s="243"/>
      <c r="C36" s="61"/>
      <c r="D36" s="95"/>
      <c r="E36" s="85">
        <v>0.66180555555555554</v>
      </c>
      <c r="F36" s="58" t="s">
        <v>3</v>
      </c>
      <c r="G36" s="94" t="s">
        <v>139</v>
      </c>
      <c r="H36" s="82">
        <v>0.24166666666666667</v>
      </c>
      <c r="I36" s="83" t="s">
        <v>32</v>
      </c>
      <c r="J36" s="93" t="s">
        <v>146</v>
      </c>
      <c r="K36" s="92"/>
      <c r="L36" s="60"/>
      <c r="M36" s="85">
        <v>0.66180555555555554</v>
      </c>
      <c r="N36" s="56" t="s">
        <v>3</v>
      </c>
      <c r="O36" s="91"/>
      <c r="P36" s="90" t="s">
        <v>3</v>
      </c>
      <c r="Q36" s="89" t="s">
        <v>32</v>
      </c>
    </row>
    <row r="37" spans="1:17" ht="45">
      <c r="A37" s="1" t="s">
        <v>145</v>
      </c>
      <c r="B37" s="244"/>
      <c r="C37" s="57">
        <v>0.6645833333333333</v>
      </c>
      <c r="D37" s="88"/>
      <c r="E37" s="57">
        <v>0.66527777777777775</v>
      </c>
      <c r="F37" s="87"/>
      <c r="G37" s="55" t="s">
        <v>3</v>
      </c>
      <c r="H37" s="84">
        <v>96</v>
      </c>
      <c r="I37" s="83" t="s">
        <v>31</v>
      </c>
      <c r="J37" s="59"/>
      <c r="K37" s="85"/>
      <c r="L37" s="86"/>
      <c r="M37" s="57" t="s">
        <v>3</v>
      </c>
      <c r="N37" s="56"/>
      <c r="O37" s="55"/>
      <c r="P37" s="84" t="s">
        <v>3</v>
      </c>
      <c r="Q37" s="81" t="s">
        <v>31</v>
      </c>
    </row>
    <row r="38" spans="1:17" ht="45">
      <c r="A38" s="1" t="s">
        <v>141</v>
      </c>
      <c r="B38" s="243"/>
      <c r="C38" s="85">
        <v>0.68888888888888888</v>
      </c>
      <c r="D38" s="56"/>
      <c r="E38" s="57">
        <v>0.69305555555555554</v>
      </c>
      <c r="F38" s="56">
        <v>8</v>
      </c>
      <c r="G38" s="55" t="s">
        <v>144</v>
      </c>
      <c r="H38" s="84">
        <v>358</v>
      </c>
      <c r="I38" s="83" t="s">
        <v>30</v>
      </c>
      <c r="J38" s="59" t="s">
        <v>3</v>
      </c>
      <c r="K38" s="57" t="s">
        <v>3</v>
      </c>
      <c r="L38" s="58"/>
      <c r="M38" s="57"/>
      <c r="N38" s="56"/>
      <c r="O38" s="55"/>
      <c r="P38" s="84"/>
      <c r="Q38" s="81" t="s">
        <v>30</v>
      </c>
    </row>
    <row r="39" spans="1:17" ht="45">
      <c r="B39" s="93" t="s">
        <v>24</v>
      </c>
      <c r="C39" s="57">
        <v>0.74513888888888891</v>
      </c>
      <c r="D39" s="56">
        <v>8</v>
      </c>
      <c r="E39" s="57" t="s">
        <v>3</v>
      </c>
      <c r="F39" s="56" t="s">
        <v>3</v>
      </c>
      <c r="G39" s="55"/>
      <c r="H39" s="82">
        <v>6.0416666666666667E-2</v>
      </c>
      <c r="I39" s="83" t="s">
        <v>29</v>
      </c>
      <c r="J39" s="59"/>
      <c r="K39" s="57"/>
      <c r="L39" s="58"/>
      <c r="M39" s="57" t="s">
        <v>3</v>
      </c>
      <c r="N39" s="56" t="s">
        <v>3</v>
      </c>
      <c r="O39" s="55" t="s">
        <v>3</v>
      </c>
      <c r="P39" s="82">
        <v>0</v>
      </c>
      <c r="Q39" s="81" t="s">
        <v>29</v>
      </c>
    </row>
    <row r="40" spans="1:17" ht="45">
      <c r="B40" s="59"/>
      <c r="C40" s="57"/>
      <c r="D40" s="56"/>
      <c r="E40" s="57" t="s">
        <v>3</v>
      </c>
      <c r="F40" s="56" t="s">
        <v>3</v>
      </c>
      <c r="G40" s="55" t="s">
        <v>3</v>
      </c>
      <c r="H40" s="79">
        <v>0</v>
      </c>
      <c r="I40" s="80" t="s">
        <v>28</v>
      </c>
      <c r="J40" s="59"/>
      <c r="K40" s="57"/>
      <c r="L40" s="58"/>
      <c r="M40" s="57"/>
      <c r="N40" s="56"/>
      <c r="O40" s="55"/>
      <c r="P40" s="79">
        <v>0.2</v>
      </c>
      <c r="Q40" s="78" t="s">
        <v>28</v>
      </c>
    </row>
    <row r="41" spans="1:17" ht="46" thickBot="1">
      <c r="B41" s="59"/>
      <c r="C41" s="73"/>
      <c r="D41" s="72"/>
      <c r="E41" s="57" t="s">
        <v>3</v>
      </c>
      <c r="F41" s="72"/>
      <c r="G41" s="76"/>
      <c r="H41" s="70">
        <f>H39*(100%+H40)</f>
        <v>6.0416666666666667E-2</v>
      </c>
      <c r="I41" s="75" t="s">
        <v>27</v>
      </c>
      <c r="J41" s="74"/>
      <c r="K41" s="73" t="s">
        <v>3</v>
      </c>
      <c r="L41" s="72"/>
      <c r="M41" s="73"/>
      <c r="N41" s="72"/>
      <c r="O41" s="71"/>
      <c r="P41" s="70">
        <f>P39*(100%+P40)</f>
        <v>0</v>
      </c>
      <c r="Q41" s="69" t="s">
        <v>27</v>
      </c>
    </row>
    <row r="42" spans="1:17" ht="46" thickBot="1">
      <c r="B42" s="59"/>
      <c r="C42" s="65"/>
      <c r="D42" s="64"/>
      <c r="E42" s="65"/>
      <c r="F42" s="67"/>
      <c r="G42" s="64"/>
      <c r="H42" s="63"/>
      <c r="I42" s="43"/>
      <c r="J42" s="66"/>
      <c r="K42" s="65"/>
      <c r="L42" s="64"/>
      <c r="M42" s="65"/>
      <c r="N42" s="64"/>
      <c r="O42" s="64"/>
      <c r="P42" s="63"/>
      <c r="Q42" s="54"/>
    </row>
    <row r="43" spans="1:17" ht="60" customHeight="1">
      <c r="B43" s="390" t="s">
        <v>26</v>
      </c>
      <c r="C43" s="391"/>
      <c r="D43" s="391"/>
      <c r="E43" s="391"/>
      <c r="F43" s="391"/>
      <c r="G43" s="391"/>
      <c r="H43" s="391"/>
      <c r="I43" s="391"/>
      <c r="J43" s="390" t="s">
        <v>25</v>
      </c>
      <c r="K43" s="391"/>
      <c r="L43" s="391"/>
      <c r="M43" s="391"/>
      <c r="N43" s="391"/>
      <c r="O43" s="391"/>
      <c r="P43" s="391"/>
      <c r="Q43" s="392"/>
    </row>
    <row r="44" spans="1:17" ht="45">
      <c r="B44" s="93" t="s">
        <v>24</v>
      </c>
      <c r="C44" s="61"/>
      <c r="D44" s="62" t="s">
        <v>3</v>
      </c>
      <c r="E44" s="57">
        <v>0.42152777777777778</v>
      </c>
      <c r="F44" s="56">
        <v>8</v>
      </c>
      <c r="G44" s="55" t="s">
        <v>143</v>
      </c>
      <c r="H44" s="49"/>
      <c r="I44" s="43"/>
      <c r="J44" s="59" t="s">
        <v>142</v>
      </c>
      <c r="K44" s="61"/>
      <c r="L44" s="60"/>
      <c r="M44" s="57">
        <v>0.66180555555555554</v>
      </c>
      <c r="N44" s="56" t="s">
        <v>3</v>
      </c>
      <c r="O44" s="55" t="s">
        <v>139</v>
      </c>
      <c r="P44" s="43"/>
      <c r="Q44" s="54"/>
    </row>
    <row r="45" spans="1:17" ht="45">
      <c r="B45" s="59" t="s">
        <v>141</v>
      </c>
      <c r="C45" s="57">
        <v>0.47361111111111109</v>
      </c>
      <c r="D45" s="56">
        <v>8</v>
      </c>
      <c r="E45" s="57">
        <v>0.47916666666666669</v>
      </c>
      <c r="F45" s="56" t="s">
        <v>140</v>
      </c>
      <c r="G45" s="55" t="s">
        <v>139</v>
      </c>
      <c r="H45" s="49"/>
      <c r="I45" s="43"/>
      <c r="J45" s="59" t="s">
        <v>138</v>
      </c>
      <c r="K45" s="57">
        <v>0.74513888888888891</v>
      </c>
      <c r="L45" s="58">
        <v>8</v>
      </c>
      <c r="M45" s="57" t="s">
        <v>3</v>
      </c>
      <c r="N45" s="56"/>
      <c r="O45" s="55"/>
      <c r="P45" s="43"/>
      <c r="Q45" s="54"/>
    </row>
    <row r="46" spans="1:17" ht="45">
      <c r="B46" s="59" t="s">
        <v>137</v>
      </c>
      <c r="C46" s="57">
        <v>0.50624999999999998</v>
      </c>
      <c r="D46" s="56"/>
      <c r="E46" s="57" t="s">
        <v>136</v>
      </c>
      <c r="F46" s="56" t="s">
        <v>3</v>
      </c>
      <c r="G46" s="55"/>
      <c r="H46" s="49"/>
      <c r="I46" s="43"/>
      <c r="J46" s="59" t="s">
        <v>3</v>
      </c>
      <c r="K46" s="57"/>
      <c r="L46" s="58"/>
      <c r="M46" s="57"/>
      <c r="N46" s="56"/>
      <c r="O46" s="55" t="s">
        <v>3</v>
      </c>
      <c r="P46" s="43"/>
      <c r="Q46" s="54"/>
    </row>
    <row r="47" spans="1:17" ht="46" thickBot="1">
      <c r="B47" s="59"/>
      <c r="C47" s="57"/>
      <c r="D47" s="56"/>
      <c r="E47" s="57"/>
      <c r="F47" s="56"/>
      <c r="G47" s="55" t="s">
        <v>3</v>
      </c>
      <c r="H47" s="49"/>
      <c r="I47" s="43"/>
      <c r="J47" s="59"/>
      <c r="K47" s="57"/>
      <c r="L47" s="58"/>
      <c r="M47" s="57" t="s">
        <v>3</v>
      </c>
      <c r="N47" s="56"/>
      <c r="O47" s="55"/>
      <c r="P47" s="43"/>
      <c r="Q47" s="54"/>
    </row>
    <row r="48" spans="1:17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" customHeight="1">
      <c r="B49" s="485" t="s">
        <v>135</v>
      </c>
      <c r="C49" s="375"/>
      <c r="D49" s="375"/>
      <c r="E49" s="375"/>
      <c r="F49" s="375"/>
      <c r="G49" s="375"/>
      <c r="H49" s="375"/>
      <c r="I49" s="376"/>
      <c r="J49" s="381" t="s">
        <v>134</v>
      </c>
      <c r="K49" s="382"/>
      <c r="L49" s="382"/>
      <c r="M49" s="382"/>
      <c r="N49" s="382"/>
      <c r="O49" s="382"/>
      <c r="P49" s="382"/>
      <c r="Q49" s="383"/>
      <c r="R49" s="1" t="s">
        <v>3</v>
      </c>
    </row>
    <row r="50" spans="2:18" ht="25" customHeight="1">
      <c r="B50" s="486"/>
      <c r="C50" s="377"/>
      <c r="D50" s="377"/>
      <c r="E50" s="377"/>
      <c r="F50" s="377"/>
      <c r="G50" s="377"/>
      <c r="H50" s="377"/>
      <c r="I50" s="378"/>
      <c r="J50" s="384"/>
      <c r="K50" s="385"/>
      <c r="L50" s="385"/>
      <c r="M50" s="385"/>
      <c r="N50" s="385"/>
      <c r="O50" s="385"/>
      <c r="P50" s="385"/>
      <c r="Q50" s="386"/>
    </row>
    <row r="51" spans="2:18" ht="25" customHeight="1">
      <c r="B51" s="486"/>
      <c r="C51" s="377"/>
      <c r="D51" s="377"/>
      <c r="E51" s="377"/>
      <c r="F51" s="377"/>
      <c r="G51" s="377"/>
      <c r="H51" s="377"/>
      <c r="I51" s="378"/>
      <c r="J51" s="384"/>
      <c r="K51" s="385"/>
      <c r="L51" s="385"/>
      <c r="M51" s="385"/>
      <c r="N51" s="385"/>
      <c r="O51" s="385"/>
      <c r="P51" s="385"/>
      <c r="Q51" s="386"/>
    </row>
    <row r="52" spans="2:18" ht="25" customHeight="1">
      <c r="B52" s="486"/>
      <c r="C52" s="377"/>
      <c r="D52" s="377"/>
      <c r="E52" s="377"/>
      <c r="F52" s="377"/>
      <c r="G52" s="377"/>
      <c r="H52" s="377"/>
      <c r="I52" s="378"/>
      <c r="J52" s="384"/>
      <c r="K52" s="385"/>
      <c r="L52" s="385"/>
      <c r="M52" s="385"/>
      <c r="N52" s="385"/>
      <c r="O52" s="385"/>
      <c r="P52" s="385"/>
      <c r="Q52" s="386"/>
    </row>
    <row r="53" spans="2:18" ht="25" customHeight="1">
      <c r="B53" s="486"/>
      <c r="C53" s="377"/>
      <c r="D53" s="377"/>
      <c r="E53" s="377"/>
      <c r="F53" s="377"/>
      <c r="G53" s="377"/>
      <c r="H53" s="377"/>
      <c r="I53" s="378"/>
      <c r="J53" s="384"/>
      <c r="K53" s="385"/>
      <c r="L53" s="385"/>
      <c r="M53" s="385"/>
      <c r="N53" s="385"/>
      <c r="O53" s="385"/>
      <c r="P53" s="385"/>
      <c r="Q53" s="386"/>
    </row>
    <row r="54" spans="2:18" ht="20" customHeight="1" thickBot="1">
      <c r="B54" s="487"/>
      <c r="C54" s="379"/>
      <c r="D54" s="379"/>
      <c r="E54" s="379"/>
      <c r="F54" s="379"/>
      <c r="G54" s="379"/>
      <c r="H54" s="379"/>
      <c r="I54" s="380"/>
      <c r="J54" s="387"/>
      <c r="K54" s="388"/>
      <c r="L54" s="388"/>
      <c r="M54" s="388"/>
      <c r="N54" s="388"/>
      <c r="O54" s="388"/>
      <c r="P54" s="388"/>
      <c r="Q54" s="389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cm="1">
        <f t="array" ref="D57">INDEX(C11:C14,COUNT(C11:C14))+H15</f>
        <v>0.49583333333333335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0.49111111111111111</v>
      </c>
    </row>
    <row r="58" spans="2:18">
      <c r="B58" s="30" t="s">
        <v>14</v>
      </c>
      <c r="C58" s="26" t="s">
        <v>12</v>
      </c>
      <c r="D58" s="25">
        <f>C25+H41</f>
        <v>0.6645833333333333</v>
      </c>
      <c r="E58" s="29" t="s">
        <v>3</v>
      </c>
      <c r="F58" s="477" t="s">
        <v>11</v>
      </c>
      <c r="G58" s="477"/>
      <c r="H58" s="28">
        <f>E36-D58</f>
        <v>-2.7777777777777679E-3</v>
      </c>
      <c r="I58" s="27"/>
      <c r="J58" s="26" t="s">
        <v>13</v>
      </c>
      <c r="K58" s="26" t="s">
        <v>12</v>
      </c>
      <c r="L58" s="25">
        <f>C25+P41</f>
        <v>0.60416666666666663</v>
      </c>
      <c r="N58" s="477" t="s">
        <v>11</v>
      </c>
      <c r="O58" s="477"/>
      <c r="P58" s="24">
        <f>K37-L58</f>
        <v>-0.60416666666666663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52" t="s">
        <v>10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65" t="s">
        <v>9</v>
      </c>
      <c r="N65" s="465"/>
      <c r="O65" s="465"/>
      <c r="P65" s="465"/>
      <c r="Q65" s="465"/>
    </row>
    <row r="66" spans="2:17" ht="38" thickBot="1">
      <c r="B66" s="7" t="s">
        <v>8</v>
      </c>
      <c r="C66" s="456"/>
      <c r="D66" s="457"/>
      <c r="E66" s="457"/>
      <c r="F66" s="457"/>
      <c r="G66" s="457"/>
      <c r="H66" s="457"/>
      <c r="I66" s="457"/>
      <c r="J66" s="458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459"/>
      <c r="D67" s="460"/>
      <c r="E67" s="460"/>
      <c r="F67" s="460"/>
      <c r="G67" s="460"/>
      <c r="H67" s="460"/>
      <c r="I67" s="460"/>
      <c r="J67" s="461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462"/>
      <c r="D68" s="463"/>
      <c r="E68" s="463"/>
      <c r="F68" s="463"/>
      <c r="G68" s="463"/>
      <c r="H68" s="463"/>
      <c r="I68" s="463"/>
      <c r="J68" s="464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466"/>
      <c r="D70" s="467"/>
      <c r="E70" s="467"/>
      <c r="F70" s="467"/>
      <c r="G70" s="467"/>
      <c r="H70" s="467"/>
      <c r="I70" s="467"/>
      <c r="J70" s="468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469"/>
      <c r="D71" s="470"/>
      <c r="E71" s="470"/>
      <c r="F71" s="470"/>
      <c r="G71" s="470"/>
      <c r="H71" s="470"/>
      <c r="I71" s="470"/>
      <c r="J71" s="471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472"/>
      <c r="D72" s="473"/>
      <c r="E72" s="473"/>
      <c r="F72" s="473"/>
      <c r="G72" s="473"/>
      <c r="H72" s="473"/>
      <c r="I72" s="473"/>
      <c r="J72" s="474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56"/>
      <c r="D74" s="457"/>
      <c r="E74" s="457"/>
      <c r="F74" s="457"/>
      <c r="G74" s="457"/>
      <c r="H74" s="457"/>
      <c r="I74" s="457"/>
      <c r="J74" s="458"/>
      <c r="K74" s="15"/>
      <c r="L74" s="17"/>
      <c r="M74" s="11"/>
      <c r="N74" s="10"/>
      <c r="O74" s="16"/>
      <c r="P74" s="15"/>
      <c r="Q74" s="15"/>
    </row>
    <row r="75" spans="2:17">
      <c r="B75" s="14"/>
      <c r="C75" s="459"/>
      <c r="D75" s="460"/>
      <c r="E75" s="460"/>
      <c r="F75" s="460"/>
      <c r="G75" s="460"/>
      <c r="H75" s="460"/>
      <c r="I75" s="460"/>
      <c r="J75" s="461"/>
      <c r="K75" s="6"/>
      <c r="L75" s="5"/>
      <c r="N75" s="6"/>
      <c r="O75" s="6"/>
      <c r="P75" s="6"/>
      <c r="Q75" s="9"/>
    </row>
    <row r="76" spans="2:17" ht="38" thickBot="1">
      <c r="B76" s="7"/>
      <c r="C76" s="462"/>
      <c r="D76" s="463"/>
      <c r="E76" s="463"/>
      <c r="F76" s="463"/>
      <c r="G76" s="463"/>
      <c r="H76" s="463"/>
      <c r="I76" s="463"/>
      <c r="J76" s="464"/>
      <c r="K76" s="6"/>
      <c r="L76" s="5"/>
      <c r="M76" s="475"/>
      <c r="N76" s="475"/>
      <c r="O76" s="475"/>
      <c r="P76" s="475"/>
      <c r="Q76" s="475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56"/>
      <c r="D78" s="457"/>
      <c r="E78" s="457"/>
      <c r="F78" s="457"/>
      <c r="G78" s="457"/>
      <c r="H78" s="457"/>
      <c r="I78" s="457"/>
      <c r="J78" s="458"/>
      <c r="K78" s="6"/>
      <c r="L78" s="5"/>
      <c r="M78" s="526"/>
      <c r="N78" s="527"/>
      <c r="O78" s="527"/>
      <c r="P78" s="527"/>
      <c r="Q78" s="528"/>
    </row>
    <row r="79" spans="2:17">
      <c r="B79" s="7"/>
      <c r="C79" s="459"/>
      <c r="D79" s="460"/>
      <c r="E79" s="460"/>
      <c r="F79" s="460"/>
      <c r="G79" s="460"/>
      <c r="H79" s="460"/>
      <c r="I79" s="460"/>
      <c r="J79" s="461"/>
      <c r="K79" s="6"/>
      <c r="L79" s="5"/>
      <c r="M79" s="529"/>
      <c r="N79" s="476"/>
      <c r="O79" s="476"/>
      <c r="P79" s="476"/>
      <c r="Q79" s="530"/>
    </row>
    <row r="80" spans="2:17">
      <c r="C80" s="459"/>
      <c r="D80" s="460"/>
      <c r="E80" s="460"/>
      <c r="F80" s="460"/>
      <c r="G80" s="460"/>
      <c r="H80" s="460"/>
      <c r="I80" s="460"/>
      <c r="J80" s="461"/>
      <c r="M80" s="529"/>
      <c r="N80" s="476"/>
      <c r="O80" s="476"/>
      <c r="P80" s="476"/>
      <c r="Q80" s="530"/>
    </row>
    <row r="81" spans="3:17" ht="38" thickBot="1">
      <c r="C81" s="462"/>
      <c r="D81" s="463"/>
      <c r="E81" s="463"/>
      <c r="F81" s="463"/>
      <c r="G81" s="463"/>
      <c r="H81" s="463"/>
      <c r="I81" s="463"/>
      <c r="J81" s="464"/>
      <c r="M81" s="531"/>
      <c r="N81" s="532"/>
      <c r="O81" s="532"/>
      <c r="P81" s="532"/>
      <c r="Q81" s="533"/>
    </row>
    <row r="87" spans="3:17">
      <c r="J87" s="4"/>
      <c r="K87" s="3"/>
      <c r="L87" s="2"/>
      <c r="M87" s="2"/>
      <c r="P87" s="1"/>
      <c r="Q87" s="1"/>
    </row>
  </sheetData>
  <mergeCells count="41"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B63:Q63"/>
    <mergeCell ref="B49:I54"/>
    <mergeCell ref="J49:Q54"/>
  </mergeCells>
  <hyperlinks>
    <hyperlink ref="C20" r:id="rId1" display="https://map.schweizmobil.ch/?lang=de&amp;bgLayer=pk&amp;season=summer&amp;resolution=10&amp;E=2759291&amp;N=1178913&amp;photos=yes&amp;logo=yes&amp;detours=yes&amp;trackId=1962059156" xr:uid="{59B9FFA7-633F-7842-A9BE-5F43E6E74C4F}"/>
    <hyperlink ref="C20:I20" r:id="rId2" display="Churwalden_PizScalottas" xr:uid="{FBB8984B-98FF-F848-9213-9919161CC0FD}"/>
    <hyperlink ref="K20" r:id="rId3" display="https://map.schweizmobil.ch/?lang=de&amp;bgLayer=pk&amp;season=summer&amp;resolution=5&amp;E=2761535&amp;N=1178655&amp;photos=yes&amp;logo=yes&amp;detours=yes&amp;trackId=966874592" xr:uid="{4DF88B00-7CFF-C64B-88D7-05004ABD4C17}"/>
    <hyperlink ref="K20:Q20" r:id="rId4" display="ParpanerHöhe_Tgantieni" xr:uid="{C2487890-AEB0-A649-9A6F-255F63E64A96}"/>
  </hyperlinks>
  <pageMargins left="0.70866141732283472" right="0.70866141732283472" top="0.78740157480314965" bottom="0.78740157480314965" header="0.31496062992125984" footer="0.31496062992125984"/>
  <pageSetup paperSize="9" scale="2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15</vt:i4>
      </vt:variant>
    </vt:vector>
  </HeadingPairs>
  <TitlesOfParts>
    <vt:vector size="28" baseType="lpstr">
      <vt:lpstr>Inhalt</vt:lpstr>
      <vt:lpstr>01.04.25</vt:lpstr>
      <vt:lpstr>08.04.25</vt:lpstr>
      <vt:lpstr>15.4.25</vt:lpstr>
      <vt:lpstr>22.4.25</vt:lpstr>
      <vt:lpstr>29.4.25</vt:lpstr>
      <vt:lpstr>06.05.25</vt:lpstr>
      <vt:lpstr>20.05.25</vt:lpstr>
      <vt:lpstr>27.05.25</vt:lpstr>
      <vt:lpstr>03.06.25</vt:lpstr>
      <vt:lpstr>10.6.25</vt:lpstr>
      <vt:lpstr>17.06.25</vt:lpstr>
      <vt:lpstr>24.06.26</vt:lpstr>
      <vt:lpstr>'01.04.25'!Druckbereich</vt:lpstr>
      <vt:lpstr>'03.06.25'!Druckbereich</vt:lpstr>
      <vt:lpstr>'06.05.25'!Druckbereich</vt:lpstr>
      <vt:lpstr>'08.04.25'!Druckbereich</vt:lpstr>
      <vt:lpstr>'10.6.25'!Druckbereich</vt:lpstr>
      <vt:lpstr>'15.4.25'!Druckbereich</vt:lpstr>
      <vt:lpstr>'17.06.25'!Druckbereich</vt:lpstr>
      <vt:lpstr>'20.05.25'!Druckbereich</vt:lpstr>
      <vt:lpstr>'22.4.25'!Druckbereich</vt:lpstr>
      <vt:lpstr>'24.06.26'!Druckbereich</vt:lpstr>
      <vt:lpstr>'27.05.25'!Druckbereich</vt:lpstr>
      <vt:lpstr>'29.4.25'!Druckbereich</vt:lpstr>
      <vt:lpstr>Inhalt!Druckbereich</vt:lpstr>
      <vt:lpstr>Frauenfeld_2025</vt:lpstr>
      <vt:lpstr>Frauenfeld_A_2025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Gruber</dc:creator>
  <cp:lastModifiedBy>Hans Gruber</cp:lastModifiedBy>
  <dcterms:created xsi:type="dcterms:W3CDTF">2025-02-23T08:56:02Z</dcterms:created>
  <dcterms:modified xsi:type="dcterms:W3CDTF">2025-03-20T11:01:18Z</dcterms:modified>
</cp:coreProperties>
</file>