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sgruber/Desktop/2025/Q1 25/"/>
    </mc:Choice>
  </mc:AlternateContent>
  <xr:revisionPtr revIDLastSave="0" documentId="8_{24B72082-8152-FF4D-90B3-16282891BF00}" xr6:coauthVersionLast="47" xr6:coauthVersionMax="47" xr10:uidLastSave="{00000000-0000-0000-0000-000000000000}"/>
  <bookViews>
    <workbookView xWindow="4120" yWindow="500" windowWidth="35680" windowHeight="20220" activeTab="1" xr2:uid="{52159770-5A04-D04B-ACC5-6F45014B2003}"/>
  </bookViews>
  <sheets>
    <sheet name="Inhalt" sheetId="18" r:id="rId1"/>
    <sheet name="07.01.25" sheetId="7" r:id="rId2"/>
    <sheet name="14.01.25" sheetId="4" r:id="rId3"/>
    <sheet name="21.01.25" sheetId="16" r:id="rId4"/>
    <sheet name="28.01.25" sheetId="5" r:id="rId5"/>
    <sheet name="04.02.25" sheetId="15" r:id="rId6"/>
    <sheet name="11.02.25" sheetId="14" r:id="rId7"/>
    <sheet name="18.02.25" sheetId="13" r:id="rId8"/>
    <sheet name="25.02.25" sheetId="12" r:id="rId9"/>
    <sheet name="04.03.25" sheetId="11" r:id="rId10"/>
    <sheet name="11.03.25" sheetId="10" r:id="rId11"/>
    <sheet name="18.03.25" sheetId="9" r:id="rId12"/>
    <sheet name="25.03.25" sheetId="8" r:id="rId13"/>
    <sheet name="08.4.25" sheetId="2" r:id="rId14"/>
  </sheets>
  <definedNames>
    <definedName name="_xlnm.Print_Area" localSheetId="5">'04.02.25'!$B$1:$Q$54</definedName>
    <definedName name="_xlnm.Print_Area" localSheetId="9">'04.03.25'!$B$1:$Q$54</definedName>
    <definedName name="_xlnm.Print_Area" localSheetId="1">'07.01.25'!$B$1:$Q$81</definedName>
    <definedName name="_xlnm.Print_Area" localSheetId="13">'08.4.25'!$B$1:$Q$54</definedName>
    <definedName name="_xlnm.Print_Area" localSheetId="6">'11.02.25'!$B$1:$Q$54</definedName>
    <definedName name="_xlnm.Print_Area" localSheetId="10">'11.03.25'!$B$1:$Q$54</definedName>
    <definedName name="_xlnm.Print_Area" localSheetId="2">'14.01.25'!$B$1:$Q$54</definedName>
    <definedName name="_xlnm.Print_Area" localSheetId="7">'18.02.25'!$B$1:$Q$54</definedName>
    <definedName name="_xlnm.Print_Area" localSheetId="11">'18.03.25'!$B$1:$Q$54</definedName>
    <definedName name="_xlnm.Print_Area" localSheetId="3">'21.01.25'!$B$1:$Q$54</definedName>
    <definedName name="_xlnm.Print_Area" localSheetId="8">'25.02.25'!$B$1:$Q$54</definedName>
    <definedName name="_xlnm.Print_Area" localSheetId="12">'25.03.25'!$B$1:$Q$54</definedName>
    <definedName name="_xlnm.Print_Area" localSheetId="4">'28.01.25'!$B$1:$Q$54</definedName>
    <definedName name="_xlnm.Print_Area" localSheetId="0">Inhalt!$A$1:$N$41</definedName>
    <definedName name="Z_B4A556DF_4BA8_3D49_87FD_9736F14B9712_.wvu.PrintArea" localSheetId="5" hidden="1">'04.02.25'!$B$1:$Q$81</definedName>
    <definedName name="Z_B4A556DF_4BA8_3D49_87FD_9736F14B9712_.wvu.PrintArea" localSheetId="9" hidden="1">'04.03.25'!$B$1:$Q$81</definedName>
    <definedName name="Z_B4A556DF_4BA8_3D49_87FD_9736F14B9712_.wvu.PrintArea" localSheetId="13" hidden="1">'08.4.25'!$B$1:$Q$81</definedName>
    <definedName name="Z_B4A556DF_4BA8_3D49_87FD_9736F14B9712_.wvu.PrintArea" localSheetId="6" hidden="1">'11.02.25'!$B$1:$Q$81</definedName>
    <definedName name="Z_B4A556DF_4BA8_3D49_87FD_9736F14B9712_.wvu.PrintArea" localSheetId="10" hidden="1">'11.03.25'!$B$1:$Q$81</definedName>
    <definedName name="Z_B4A556DF_4BA8_3D49_87FD_9736F14B9712_.wvu.PrintArea" localSheetId="2" hidden="1">'14.01.25'!$B$1:$Q$81</definedName>
    <definedName name="Z_B4A556DF_4BA8_3D49_87FD_9736F14B9712_.wvu.PrintArea" localSheetId="7" hidden="1">'18.02.25'!$B$1:$Q$81</definedName>
    <definedName name="Z_B4A556DF_4BA8_3D49_87FD_9736F14B9712_.wvu.PrintArea" localSheetId="11" hidden="1">'18.03.25'!$B$1:$Q$81</definedName>
    <definedName name="Z_B4A556DF_4BA8_3D49_87FD_9736F14B9712_.wvu.PrintArea" localSheetId="3" hidden="1">'21.01.25'!$B$1:$Q$81</definedName>
    <definedName name="Z_B4A556DF_4BA8_3D49_87FD_9736F14B9712_.wvu.PrintArea" localSheetId="8" hidden="1">'25.02.25'!$B$1:$Q$81</definedName>
    <definedName name="Z_B4A556DF_4BA8_3D49_87FD_9736F14B9712_.wvu.PrintArea" localSheetId="12" hidden="1">'25.03.25'!$B$1:$Q$81</definedName>
    <definedName name="Z_B4A556DF_4BA8_3D49_87FD_9736F14B9712_.wvu.PrintArea" localSheetId="4" hidden="1">'28.01.25'!$B$1:$Q$81</definedName>
    <definedName name="Z_EB2AC5B1_40AC_DE41_B106_5844FFF153BC_.wvu.PrintArea" localSheetId="1" hidden="1">'07.01.25'!$B$1:$Q$81</definedName>
    <definedName name="Z_EB2AC5B1_40AC_DE41_B106_5844FFF153BC_.wvu.Rows" localSheetId="1" hidden="1">'07.01.25'!$22:$22,'07.01.25'!$33:$33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6" l="1"/>
  <c r="H15" i="16"/>
  <c r="P15" i="16"/>
  <c r="C22" i="16" a="1"/>
  <c r="C22" i="16" s="1"/>
  <c r="K22" i="16" a="1"/>
  <c r="K22" i="16" s="1"/>
  <c r="D33" i="16"/>
  <c r="L33" i="16"/>
  <c r="H41" i="16"/>
  <c r="P41" i="16"/>
  <c r="D57" i="16" a="1"/>
  <c r="D57" i="16"/>
  <c r="L57" i="16" a="1"/>
  <c r="L57" i="16"/>
  <c r="D58" i="16"/>
  <c r="H58" i="16" s="1"/>
  <c r="L58" i="16"/>
  <c r="P58" i="16"/>
  <c r="O73" i="16"/>
  <c r="L6" i="15" l="1"/>
  <c r="H15" i="15"/>
  <c r="P15" i="15"/>
  <c r="C22" i="15" a="1"/>
  <c r="C22" i="15"/>
  <c r="K22" i="15" a="1"/>
  <c r="K22" i="15"/>
  <c r="D33" i="15"/>
  <c r="H41" i="15"/>
  <c r="P41" i="15"/>
  <c r="L33" i="15" s="1"/>
  <c r="D57" i="15" a="1"/>
  <c r="D57" i="15" s="1"/>
  <c r="L57" i="15" a="1"/>
  <c r="L57" i="15"/>
  <c r="D58" i="15"/>
  <c r="H58" i="15" s="1"/>
  <c r="O73" i="15"/>
  <c r="L58" i="15" l="1"/>
  <c r="P58" i="15" s="1"/>
  <c r="L6" i="14" l="1"/>
  <c r="H15" i="14"/>
  <c r="P15" i="14"/>
  <c r="C22" i="14" a="1"/>
  <c r="C22" i="14"/>
  <c r="K22" i="14" a="1"/>
  <c r="K22" i="14"/>
  <c r="D33" i="14"/>
  <c r="H41" i="14"/>
  <c r="P41" i="14"/>
  <c r="L33" i="14" s="1"/>
  <c r="D57" i="14" a="1"/>
  <c r="D57" i="14" s="1"/>
  <c r="L57" i="14" a="1"/>
  <c r="L57" i="14"/>
  <c r="D58" i="14"/>
  <c r="H58" i="14" s="1"/>
  <c r="O73" i="14"/>
  <c r="L58" i="14" l="1"/>
  <c r="P58" i="14" s="1"/>
  <c r="L6" i="13" l="1"/>
  <c r="H15" i="13"/>
  <c r="P15" i="13"/>
  <c r="C22" i="13" a="1"/>
  <c r="C22" i="13"/>
  <c r="K22" i="13" a="1"/>
  <c r="K22" i="13"/>
  <c r="D33" i="13"/>
  <c r="H41" i="13"/>
  <c r="P41" i="13"/>
  <c r="L33" i="13" s="1"/>
  <c r="D57" i="13" a="1"/>
  <c r="D57" i="13"/>
  <c r="L57" i="13" a="1"/>
  <c r="L57" i="13"/>
  <c r="D58" i="13"/>
  <c r="H58" i="13" s="1"/>
  <c r="O73" i="13"/>
  <c r="L58" i="13" l="1"/>
  <c r="P58" i="13" s="1"/>
  <c r="L6" i="12" l="1"/>
  <c r="C22" i="12" a="1"/>
  <c r="C22" i="12" s="1"/>
  <c r="K22" i="12" a="1"/>
  <c r="K22" i="12" s="1"/>
  <c r="D33" i="12"/>
  <c r="P41" i="12"/>
  <c r="L33" i="12" s="1"/>
  <c r="D57" i="12" a="1"/>
  <c r="D57" i="12" s="1"/>
  <c r="L57" i="12" a="1"/>
  <c r="L57" i="12" s="1"/>
  <c r="D58" i="12"/>
  <c r="H58" i="12"/>
  <c r="O73" i="12"/>
  <c r="L58" i="12" l="1"/>
  <c r="P58" i="12" s="1"/>
  <c r="L6" i="11" l="1"/>
  <c r="H15" i="11"/>
  <c r="P15" i="11"/>
  <c r="C22" i="11" a="1"/>
  <c r="C22" i="11"/>
  <c r="K22" i="11" a="1"/>
  <c r="K22" i="11"/>
  <c r="D33" i="11"/>
  <c r="H41" i="11"/>
  <c r="P41" i="11"/>
  <c r="L33" i="11" s="1"/>
  <c r="D57" i="11" a="1"/>
  <c r="D57" i="11"/>
  <c r="L57" i="11" a="1"/>
  <c r="L57" i="11"/>
  <c r="D58" i="11"/>
  <c r="H58" i="11" s="1"/>
  <c r="O73" i="11"/>
  <c r="L6" i="10"/>
  <c r="H15" i="10"/>
  <c r="P15" i="10"/>
  <c r="C22" i="10" a="1"/>
  <c r="C22" i="10"/>
  <c r="K22" i="10" a="1"/>
  <c r="K22" i="10"/>
  <c r="D33" i="10"/>
  <c r="H41" i="10"/>
  <c r="P41" i="10"/>
  <c r="L33" i="10" s="1"/>
  <c r="D57" i="10" a="1"/>
  <c r="D57" i="10" s="1"/>
  <c r="L57" i="10" a="1"/>
  <c r="L57" i="10"/>
  <c r="D58" i="10"/>
  <c r="H58" i="10" s="1"/>
  <c r="O73" i="10"/>
  <c r="L58" i="11" l="1"/>
  <c r="P58" i="11" s="1"/>
  <c r="L58" i="10"/>
  <c r="P58" i="10" s="1"/>
  <c r="L6" i="9" l="1"/>
  <c r="H15" i="9"/>
  <c r="P15" i="9"/>
  <c r="C22" i="9" a="1"/>
  <c r="C22" i="9"/>
  <c r="K22" i="9" a="1"/>
  <c r="K22" i="9"/>
  <c r="D33" i="9"/>
  <c r="L33" i="9"/>
  <c r="H41" i="9"/>
  <c r="P41" i="9"/>
  <c r="L58" i="9" s="1"/>
  <c r="P58" i="9" s="1"/>
  <c r="D57" i="9" a="1"/>
  <c r="D57" i="9"/>
  <c r="L57" i="9" a="1"/>
  <c r="L57" i="9"/>
  <c r="D58" i="9"/>
  <c r="H58" i="9" s="1"/>
  <c r="O73" i="9"/>
  <c r="L6" i="8" l="1"/>
  <c r="H15" i="8"/>
  <c r="P15" i="8"/>
  <c r="C22" i="8" a="1"/>
  <c r="C22" i="8"/>
  <c r="K22" i="8" a="1"/>
  <c r="K22" i="8"/>
  <c r="D33" i="8"/>
  <c r="H41" i="8"/>
  <c r="P41" i="8"/>
  <c r="L33" i="8" s="1"/>
  <c r="D57" i="8" a="1"/>
  <c r="D57" i="8" s="1"/>
  <c r="L57" i="8" a="1"/>
  <c r="L57" i="8"/>
  <c r="D58" i="8"/>
  <c r="H58" i="8" s="1"/>
  <c r="O73" i="8"/>
  <c r="L58" i="8" l="1"/>
  <c r="P58" i="8" s="1"/>
  <c r="L6" i="7" l="1"/>
  <c r="H15" i="7"/>
  <c r="P15" i="7"/>
  <c r="C22" i="7" a="1"/>
  <c r="C22" i="7" s="1"/>
  <c r="K22" i="7" a="1"/>
  <c r="K22" i="7"/>
  <c r="D33" i="7"/>
  <c r="L33" i="7"/>
  <c r="H41" i="7"/>
  <c r="P41" i="7"/>
  <c r="D57" i="7" a="1"/>
  <c r="D57" i="7" s="1"/>
  <c r="L57" i="7" a="1"/>
  <c r="L57" i="7" s="1"/>
  <c r="D58" i="7"/>
  <c r="H58" i="7" s="1"/>
  <c r="L58" i="7"/>
  <c r="P58" i="7" s="1"/>
  <c r="O73" i="7"/>
  <c r="L6" i="5" l="1"/>
  <c r="H15" i="5"/>
  <c r="P15" i="5"/>
  <c r="C22" i="5" a="1"/>
  <c r="C22" i="5" s="1"/>
  <c r="K22" i="5" a="1"/>
  <c r="K22" i="5" s="1"/>
  <c r="D33" i="5"/>
  <c r="L33" i="5"/>
  <c r="H41" i="5"/>
  <c r="P41" i="5"/>
  <c r="O73" i="5"/>
  <c r="L6" i="4" l="1"/>
  <c r="H15" i="4"/>
  <c r="P15" i="4"/>
  <c r="C22" i="4" a="1"/>
  <c r="C22" i="4" s="1"/>
  <c r="K22" i="4" a="1"/>
  <c r="K22" i="4"/>
  <c r="D33" i="4"/>
  <c r="L33" i="4"/>
  <c r="H41" i="4"/>
  <c r="P41" i="4"/>
  <c r="D57" i="4" a="1"/>
  <c r="D57" i="4" s="1"/>
  <c r="L57" i="4" a="1"/>
  <c r="L57" i="4"/>
  <c r="D58" i="4"/>
  <c r="H58" i="4" s="1"/>
  <c r="L58" i="4"/>
  <c r="P58" i="4" s="1"/>
  <c r="O73" i="4"/>
  <c r="L6" i="2" l="1"/>
  <c r="H15" i="2"/>
  <c r="P15" i="2"/>
  <c r="L57" i="2" s="1" a="1"/>
  <c r="L57" i="2" s="1"/>
  <c r="C22" i="2" a="1"/>
  <c r="C22" i="2" s="1"/>
  <c r="H41" i="2"/>
  <c r="D58" i="2" s="1"/>
  <c r="H58" i="2" s="1"/>
  <c r="P41" i="2"/>
  <c r="L58" i="2" s="1"/>
  <c r="P58" i="2" s="1"/>
  <c r="D57" i="2" a="1"/>
  <c r="D57" i="2" s="1"/>
  <c r="O73" i="2"/>
  <c r="K22" i="2" l="1" a="1"/>
  <c r="K22" i="2" s="1"/>
  <c r="L33" i="2"/>
  <c r="D3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<sst xmlns="http://schemas.openxmlformats.org/spreadsheetml/2006/main" count="2404" uniqueCount="481">
  <si>
    <t xml:space="preserve">Bemerkungen allg </t>
  </si>
  <si>
    <t>Restaurant Essen</t>
  </si>
  <si>
    <t>Summe</t>
  </si>
  <si>
    <t xml:space="preserve"> </t>
  </si>
  <si>
    <t>Anzahl B2/C</t>
  </si>
  <si>
    <t>Wanderung B</t>
  </si>
  <si>
    <t xml:space="preserve">Anzahl  B1 </t>
  </si>
  <si>
    <t>Anzahl A</t>
  </si>
  <si>
    <t xml:space="preserve">Wanderung A </t>
  </si>
  <si>
    <t>Teilnehmer</t>
  </si>
  <si>
    <t>Wanderbericht vom TTL auszufüllen ganzes Formular anschliessend an OTL schicken</t>
  </si>
  <si>
    <t>Zeit bis Abfahrt</t>
  </si>
  <si>
    <t>um</t>
  </si>
  <si>
    <t>NM Wanderung Ende B</t>
  </si>
  <si>
    <t>NM Wanderung  Ende A</t>
  </si>
  <si>
    <t xml:space="preserve">Ankunft B Restaurant </t>
  </si>
  <si>
    <t xml:space="preserve">Ankunft A Restaurant </t>
  </si>
  <si>
    <t>Kontrollfelder</t>
  </si>
  <si>
    <t>Bemerkungen</t>
  </si>
  <si>
    <t>Nach eigenem Entscheid.</t>
  </si>
  <si>
    <t>01/25</t>
  </si>
  <si>
    <t>41/42</t>
  </si>
  <si>
    <t>Zürich HB</t>
  </si>
  <si>
    <t>Theilingen, Pöstli</t>
  </si>
  <si>
    <t>S3</t>
  </si>
  <si>
    <t>Fehraltorf</t>
  </si>
  <si>
    <t>B832</t>
  </si>
  <si>
    <t>Theilingen Pöstli</t>
  </si>
  <si>
    <t>43/44</t>
  </si>
  <si>
    <t>Rückfahrt B2/C</t>
  </si>
  <si>
    <t>Hinfahrt B2/C</t>
  </si>
  <si>
    <t>eff</t>
  </si>
  <si>
    <t>ZS%</t>
  </si>
  <si>
    <t>Zeit</t>
  </si>
  <si>
    <t>ab</t>
  </si>
  <si>
    <t>auf</t>
  </si>
  <si>
    <t>Km</t>
  </si>
  <si>
    <t>2,1</t>
  </si>
  <si>
    <t>Rumlikon</t>
  </si>
  <si>
    <t>Wanderung</t>
  </si>
  <si>
    <t>Zug Bus</t>
  </si>
  <si>
    <t>Gleis</t>
  </si>
  <si>
    <t>an</t>
  </si>
  <si>
    <t>Fahrplan Nachmittag B</t>
  </si>
  <si>
    <t>Fahrplan Nachmittag A</t>
  </si>
  <si>
    <t>NM Wanderung Ende</t>
  </si>
  <si>
    <t>NM Wanderung  Ende</t>
  </si>
  <si>
    <t>2025 Winterthur-Breite NM A/B</t>
  </si>
  <si>
    <t>CH mobil link Nachmittag B</t>
  </si>
  <si>
    <t>CH mobil link Nachmittag A</t>
  </si>
  <si>
    <t>Gemeinsam mit A</t>
  </si>
  <si>
    <t>Theilingen-Oberwies-665-Rumlikon</t>
  </si>
  <si>
    <t>Nachmittag B1</t>
  </si>
  <si>
    <t>Nachmittag A</t>
  </si>
  <si>
    <t>052 384 20 20</t>
  </si>
  <si>
    <t>Name Indisch</t>
  </si>
  <si>
    <t xml:space="preserve">Zeit bis </t>
  </si>
  <si>
    <t>Theilingerstrasse 18, Weisslingen-Theilingen</t>
  </si>
  <si>
    <t>Restaurant Pöstli</t>
  </si>
  <si>
    <t>Zeit von</t>
  </si>
  <si>
    <t>Ankunft Restaurant</t>
  </si>
  <si>
    <t>2025 Winterthur-Breite VM B</t>
  </si>
  <si>
    <t>CH mobil link Vormittag B</t>
  </si>
  <si>
    <t>2025 Winterthur-Breite VM A</t>
  </si>
  <si>
    <t>CH mobil link  Vormittag A</t>
  </si>
  <si>
    <t>Kyburg Dorf-First-Wolfgrueb-Farzel-Weisslingen-Theilingen</t>
  </si>
  <si>
    <t>Breite-Wildpark Bruderhaus-Eschenberg-Sennhof-Kollbrunn-Brünggen-Weisslingen-Theilingen</t>
  </si>
  <si>
    <t>Kyburg Dorf</t>
  </si>
  <si>
    <t>Winterthur Breite</t>
  </si>
  <si>
    <t>B655</t>
  </si>
  <si>
    <t>Kante A</t>
  </si>
  <si>
    <t>Effretikon</t>
  </si>
  <si>
    <t>B 4</t>
  </si>
  <si>
    <t>Winterthur</t>
  </si>
  <si>
    <t>5,92</t>
  </si>
  <si>
    <t>11,18</t>
  </si>
  <si>
    <t>S12</t>
  </si>
  <si>
    <t>Zug/Bus</t>
  </si>
  <si>
    <t xml:space="preserve">Fahrplan Vormittag B </t>
  </si>
  <si>
    <t xml:space="preserve">ab </t>
  </si>
  <si>
    <t>Fahrplan Vormittag A</t>
  </si>
  <si>
    <t>Vormittag B1</t>
  </si>
  <si>
    <t>Vormittag A</t>
  </si>
  <si>
    <t>bruno.f.keller@bluewin.ch</t>
  </si>
  <si>
    <t>079 236 97 29</t>
  </si>
  <si>
    <t>Bruno Keller</t>
  </si>
  <si>
    <t>Winterthur Breite-Theilingen-Rumlikon</t>
  </si>
  <si>
    <t>Datum</t>
  </si>
  <si>
    <t>Es besteht auch für das B die Möglichkeit, mit dem Postauto ab Buchberg direkt zum Bahnhof Rafz zu fahren. Für den Ho-Chi-Minh-Pfad sind Stöcke empfohlen (namentlich bei Schnee)</t>
  </si>
  <si>
    <t>Rundgang zur Kirche - Ausblick über Rebberge und Rhein</t>
  </si>
  <si>
    <t>Buchberg Kirche</t>
  </si>
  <si>
    <t>S9</t>
  </si>
  <si>
    <t>Rafz</t>
  </si>
  <si>
    <t>B675</t>
  </si>
  <si>
    <t xml:space="preserve">Rafz </t>
  </si>
  <si>
    <t>1,72</t>
  </si>
  <si>
    <t>Flaach Ziegelhütte</t>
  </si>
  <si>
    <t>4,82</t>
  </si>
  <si>
    <t>Eglisau</t>
  </si>
  <si>
    <t>2025 Rorbas NM B</t>
  </si>
  <si>
    <t>2025 Rorbas NM A</t>
  </si>
  <si>
    <t>Buchberg-Pfarrbärg-Rüdlingen-ARA-Rheinbrücke-Ziegelhütte</t>
  </si>
  <si>
    <t>Buchberg-Rorbisacker-Risibuck-Eichhalden-Burg-Rheinbrücke-Bahnhof Eglisau</t>
  </si>
  <si>
    <t>info@cafe-rebe.ch</t>
  </si>
  <si>
    <t>Frau Röschli</t>
  </si>
  <si>
    <t>Dorfstrasse 22, Buchberg SH</t>
  </si>
  <si>
    <t>Restaurant Rebe</t>
  </si>
  <si>
    <t>2025 Rorbas VM B</t>
  </si>
  <si>
    <t>2025 Rorbas VM A</t>
  </si>
  <si>
    <t>Bahnhof Hüntwangen-Wil-393-Schwanental-Wilhalde-Chapf-Buchberg</t>
  </si>
  <si>
    <t>Rorbas Dorfplatz-Schwimmbad-Holzrüti-Tössegg-Ho-Chi-Minh-Pfad-Ziegelhütte-Rheinbrücke-Rüdlingen-Buchberg</t>
  </si>
  <si>
    <t>Rorbas Dorfplatz</t>
  </si>
  <si>
    <t>Hüntwangen-Will</t>
  </si>
  <si>
    <t>B521</t>
  </si>
  <si>
    <t>Kante Q</t>
  </si>
  <si>
    <t>Zürich-Flughafen</t>
  </si>
  <si>
    <t>5,35</t>
  </si>
  <si>
    <t>8,45</t>
  </si>
  <si>
    <t>IR75</t>
  </si>
  <si>
    <t>Rorbas-Buchberg-Eglisau</t>
  </si>
  <si>
    <t>Stöcke und winterfeste Ausrüstung notwendig.</t>
  </si>
  <si>
    <t>Transport per Fahrer von Diwa oder Taxi Marco, Wila, Telefon 079 577 00 00</t>
  </si>
  <si>
    <t>Rikon</t>
  </si>
  <si>
    <t>S26</t>
  </si>
  <si>
    <t xml:space="preserve">Winterthur </t>
  </si>
  <si>
    <t>2,88</t>
  </si>
  <si>
    <t>4,1</t>
  </si>
  <si>
    <t>S 26</t>
  </si>
  <si>
    <t>Kollbrunn</t>
  </si>
  <si>
    <t>2025 Turbenthal NM B</t>
  </si>
  <si>
    <t>2025 Turbenthal NM A</t>
  </si>
  <si>
    <t>Oberlangenhard-635-604-559-Rikon</t>
  </si>
  <si>
    <t>Oberlangenhard-Zehntenfrei-Tüfelschilen-513-Kollbrunn (4,1 km; 25 m aufwärts, 157 m abwärts, 1 Std. 31 Minuten)</t>
  </si>
  <si>
    <t>052 383 11 93</t>
  </si>
  <si>
    <t>Frau Werren</t>
  </si>
  <si>
    <t>Gartenstrasse 10, Oberlangenhard</t>
  </si>
  <si>
    <t xml:space="preserve">Restaurant Obstgarten </t>
  </si>
  <si>
    <t>2025 Turbenthal VM B</t>
  </si>
  <si>
    <t>2025 Turbenthal</t>
  </si>
  <si>
    <t>Unterschlatt (oder kürzer ab Oberschlatt)-Widem-Oberschlatt-Tannenmoos-Gartenrüti-Oberlangenhar</t>
  </si>
  <si>
    <t>Turbenthal-Hutzikon-Hutziker Tobel-Schauenberg-Schwändi-Garten-Oberlangenhard</t>
  </si>
  <si>
    <t>Unterschlatt</t>
  </si>
  <si>
    <t>Turbenthal</t>
  </si>
  <si>
    <t>B680</t>
  </si>
  <si>
    <t>Winterthur HB</t>
  </si>
  <si>
    <t>Bruno.f.keller@bluewin.ch</t>
  </si>
  <si>
    <t>079 236 97 28</t>
  </si>
  <si>
    <t>Turbenthal-Oberlangenhard-Kollbrunn</t>
  </si>
  <si>
    <t>Bemerkungen Wanderung Essen</t>
  </si>
  <si>
    <t>Bemerkungen Teilnehmer</t>
  </si>
  <si>
    <t>Für den Besuch des Friedhofs ist eine Kopfbedeckung erforderlich (Dächlikappe ok)     Weg A kurzes steileres Stück: je nach Nässe Stöcke nicht falsch</t>
  </si>
  <si>
    <t>Bitte das Feld Notizen beachten. Stop beim jüdischen Friedhof für A/B/C und Referat Frau Graf  (30 Minuten) über das jüdische Leben im Surbtal</t>
  </si>
  <si>
    <t>Lengnau</t>
  </si>
  <si>
    <t>B352</t>
  </si>
  <si>
    <t>Judenfriedhof</t>
  </si>
  <si>
    <t>IR36</t>
  </si>
  <si>
    <t>Baden Bahnhof West</t>
  </si>
  <si>
    <t>B355</t>
  </si>
  <si>
    <t>Kante C</t>
  </si>
  <si>
    <t>Niederweningen</t>
  </si>
  <si>
    <t>S15</t>
  </si>
  <si>
    <t>s</t>
  </si>
  <si>
    <t>Niederweningen, Bahnhof</t>
  </si>
  <si>
    <t>Endingen. Tiefenwaag</t>
  </si>
  <si>
    <t>2025 Lengnau NM B</t>
  </si>
  <si>
    <t>2025 Lengnau NM A</t>
  </si>
  <si>
    <t>Lengnau-Schladwiese-Tiefenwaag</t>
  </si>
  <si>
    <t>Lengnau-Schladwiese-Tiefenwaag-Niederweningen</t>
  </si>
  <si>
    <t>Mail</t>
  </si>
  <si>
    <t>Zürichstrasse 8, 5426 Lengnau Tel 056 241 22 11</t>
  </si>
  <si>
    <t>Nixin der Krone</t>
  </si>
  <si>
    <t>ohne Stop Judenfriedhof</t>
  </si>
  <si>
    <t>2025 Unterendingen VM B</t>
  </si>
  <si>
    <t>2025 Tegerfelden VM A</t>
  </si>
  <si>
    <t>Unterehrendingen-474-449-Neuwiesen-Judenfriedhof-STOP-danach zusammen mit A zum Mittagessen</t>
  </si>
  <si>
    <t>Tegerfelden Kirche-Stocken-512-485-406-Judenfriedhof -STOP- Judenfriedhof-451-447-442-Steig-Lengnau</t>
  </si>
  <si>
    <t>Unterendingen</t>
  </si>
  <si>
    <t>Tegefelden Kirche</t>
  </si>
  <si>
    <t>B360</t>
  </si>
  <si>
    <t>Kante D</t>
  </si>
  <si>
    <t>Brugg</t>
  </si>
  <si>
    <t>B 360</t>
  </si>
  <si>
    <t xml:space="preserve">hgruber8702@gmail.com </t>
  </si>
  <si>
    <t>079 224 48 93</t>
  </si>
  <si>
    <t>Hans Gruber</t>
  </si>
  <si>
    <t>Tegerfelden-Endingen-Judenfriedhof-Lengnau-Niederweningen</t>
  </si>
  <si>
    <t>Vorschlag B2/C</t>
  </si>
  <si>
    <t>Weiningen Lindenplatz</t>
  </si>
  <si>
    <t>B 302</t>
  </si>
  <si>
    <t>evtl.   Schlieren</t>
  </si>
  <si>
    <t>S11</t>
  </si>
  <si>
    <t>Schlieren Bahnhof</t>
  </si>
  <si>
    <t>Glanzenberg</t>
  </si>
  <si>
    <t>Weiningen NM A+B</t>
  </si>
  <si>
    <t>Wanderung NM B mit A</t>
  </si>
  <si>
    <t>Weiningen-Kloster Fahr-Limmatuferweg-Glanzenberg</t>
  </si>
  <si>
    <t>044 750 18 18</t>
  </si>
  <si>
    <t>Martina Kohler</t>
  </si>
  <si>
    <t>Badenerstrasse 2, 8104 Weiningen</t>
  </si>
  <si>
    <t>Linde Weiningen</t>
  </si>
  <si>
    <t>Oetwil VM B</t>
  </si>
  <si>
    <t>Bucheggplatz VMA</t>
  </si>
  <si>
    <t>Oetwil-Winklen-Steinacher-Alp-Bruederberg-478-459-Weiningen</t>
  </si>
  <si>
    <t xml:space="preserve">Bucheggplatz-Käferberg 563-542-Allmend-Grünwald-Sonnenberg-Chilenspitzberg-Weiningen </t>
  </si>
  <si>
    <t>Abmarsch Bucheggplatz 09:15</t>
  </si>
  <si>
    <t>Oetwil a.d.L. Zentrum</t>
  </si>
  <si>
    <t>Bucheggplatz an 09:10</t>
  </si>
  <si>
    <t>B 301</t>
  </si>
  <si>
    <t>Kante G</t>
  </si>
  <si>
    <t>Dietikon</t>
  </si>
  <si>
    <t xml:space="preserve">Tram 15 Zürich Central ab 09:01 </t>
  </si>
  <si>
    <t>S 19</t>
  </si>
  <si>
    <t>Individuelle Anreise zum Bucheggpl.</t>
  </si>
  <si>
    <t>ehuggenberger@outlook.com</t>
  </si>
  <si>
    <t>079 872 18 28</t>
  </si>
  <si>
    <t>Eric Huggenberger</t>
  </si>
  <si>
    <t>Bucheggplatz-Weiningen-Glanzenberg</t>
  </si>
  <si>
    <t>Falls die Zeit zum Umsteigen in Schaffhausen etwas knapp ist, den Bus um 11:56 (B 6)   benutzen. Für die Rückreise den Bus um 13:49</t>
  </si>
  <si>
    <t>Schifflände</t>
  </si>
  <si>
    <t>RE 48</t>
  </si>
  <si>
    <t>Schaffhausen</t>
  </si>
  <si>
    <t>B 6</t>
  </si>
  <si>
    <t>90m</t>
  </si>
  <si>
    <t>100m</t>
  </si>
  <si>
    <t>IC</t>
  </si>
  <si>
    <t>Schaffhausen A/B</t>
  </si>
  <si>
    <t>Zusammen mit A</t>
  </si>
  <si>
    <t>Schifflände - Munotzinne - Schaffhauser Altstadt - Bahnhof</t>
  </si>
  <si>
    <t>info@gueterhof.ch 052 630 40 40</t>
  </si>
  <si>
    <t>Name</t>
  </si>
  <si>
    <t>Freier Platz 10 8200 Schaffhausen</t>
  </si>
  <si>
    <t>Restaurant Güterhof</t>
  </si>
  <si>
    <t>Büsingen B</t>
  </si>
  <si>
    <t>Herblingen A</t>
  </si>
  <si>
    <t>Büsingen - Hägeler - Unders Hölzli - Im Stemmer - Lindli - Schaffhausen Schifflände</t>
  </si>
  <si>
    <t>Forsthaus - Gwölb - Morgetshof - 457 - 430 - Gennersbrunn - 433 - Waarthau - Im Stemmer - Lindli - Schaffhausen Schifflände</t>
  </si>
  <si>
    <t>73m</t>
  </si>
  <si>
    <t>Büsingen, Bürgerhaus</t>
  </si>
  <si>
    <t>193m</t>
  </si>
  <si>
    <t>Herblingen</t>
  </si>
  <si>
    <t>71m</t>
  </si>
  <si>
    <t>B 25</t>
  </si>
  <si>
    <t>Kante E</t>
  </si>
  <si>
    <t>165m</t>
  </si>
  <si>
    <t>S 24</t>
  </si>
  <si>
    <t>kurtschaad@bluewin.ch</t>
  </si>
  <si>
    <t>079 400 96 53</t>
  </si>
  <si>
    <t>Kurt Schaad</t>
  </si>
  <si>
    <t>Herblingen - Schifflände - Schaffhausen Bahnhof</t>
  </si>
  <si>
    <t>Vorschlag B2/C: Für C ist diese Wanderng nicht geeignet. Theoretisch Zugang über 3 Seilabahnen möglich, aber zu anstrengend.</t>
  </si>
  <si>
    <t>S25</t>
  </si>
  <si>
    <t>Ziegelbrücke</t>
  </si>
  <si>
    <t>S17</t>
  </si>
  <si>
    <t>Flums</t>
  </si>
  <si>
    <t>B441</t>
  </si>
  <si>
    <t>Flumserbg, Tannenheim</t>
  </si>
  <si>
    <t>umgekehrt wie VM</t>
  </si>
  <si>
    <t>Panüöl - Prodalp, dann mit Sesselbahn nach Tannenheim hinunter
Heimfahrt mit A zusammen.</t>
  </si>
  <si>
    <t>Panüöl - Prodalp - Tannenboden - Tannenheim</t>
  </si>
  <si>
    <t>081 710 12 47</t>
  </si>
  <si>
    <t>Helen und Fredi Steiner</t>
  </si>
  <si>
    <t>Molseralpstrasse 9, 8898 Flums</t>
  </si>
  <si>
    <t>Alpenrestaurant Panüöl</t>
  </si>
  <si>
    <t>2025 Tannenheim VM B</t>
  </si>
  <si>
    <t>2025 Tannenheim VM A</t>
  </si>
  <si>
    <t>Prodalp - Panüöl</t>
  </si>
  <si>
    <t>Mittenwald - Alp Tannenboden - Prodalp - Panüöl</t>
  </si>
  <si>
    <t>Selsselbahn zu Prodalp</t>
  </si>
  <si>
    <t>Flumserberg, Tannenboden</t>
  </si>
  <si>
    <t>Flumsbg, Mittenwald</t>
  </si>
  <si>
    <t>rkbrunner@bluewin.ch</t>
  </si>
  <si>
    <t>DIWA  Nr. Vierstellig: 5.2925</t>
  </si>
  <si>
    <t>Ruedi Brunner</t>
  </si>
  <si>
    <t>Tannenboden - Pannüöl - Tannenheim</t>
  </si>
  <si>
    <t xml:space="preserve">Bemerkungen allg. </t>
  </si>
  <si>
    <t>Wanderbericht vom TTL auszufüllen ganzes Formular anschließend an OTL schicken</t>
  </si>
  <si>
    <t>Lenggenwil Dorf</t>
  </si>
  <si>
    <t>IC 1</t>
  </si>
  <si>
    <t>Wil</t>
  </si>
  <si>
    <t>Bus 724</t>
  </si>
  <si>
    <t>Zürich</t>
  </si>
  <si>
    <t>IR 13</t>
  </si>
  <si>
    <t>Uzwil</t>
  </si>
  <si>
    <t>Bus 741</t>
  </si>
  <si>
    <t>Niederuzwil, Bienenstrasse</t>
  </si>
  <si>
    <t>Zug /Bus</t>
  </si>
  <si>
    <t>Zug/ Bus</t>
  </si>
  <si>
    <t>2025 Henau NM A/B</t>
  </si>
  <si>
    <t>Mit A</t>
  </si>
  <si>
    <t>Lenggenwil - Chlosterwald - Sonnental - Niederuzwil</t>
  </si>
  <si>
    <t>www.krone-lenggenwil.ch    071 947 16 26</t>
  </si>
  <si>
    <t>Valérie und René Widmer</t>
  </si>
  <si>
    <t>Dorfstrasse 1, 9525 Lenggenwil</t>
  </si>
  <si>
    <t>Restaurant Krone</t>
  </si>
  <si>
    <t>2025 Oberbüren VM B</t>
  </si>
  <si>
    <t>2025 Henau VM A</t>
  </si>
  <si>
    <t xml:space="preserve">Kloster St. Gallenberg - Ebersol - 580 - Otmarsteinwald -565 - Lenggenwil </t>
  </si>
  <si>
    <t>Henau - 507 - Thurstudenweg - Thurrain - Kloster St. Gallenberg - Ebersol - Niederhelfenschwil (582) - Otmarsteinwald - 565 - Lenggenwil</t>
  </si>
  <si>
    <t>Oberbüren Kloster Glattburg</t>
  </si>
  <si>
    <t>Henau Kirchplatz</t>
  </si>
  <si>
    <t>B 728</t>
  </si>
  <si>
    <t>B 729</t>
  </si>
  <si>
    <t xml:space="preserve">Wil </t>
  </si>
  <si>
    <t>bretschger@silk-rechtsanwaelte.ch</t>
  </si>
  <si>
    <t>DIWA  Nr. Vierstellig: 4.5625</t>
  </si>
  <si>
    <t>079 541 52 22</t>
  </si>
  <si>
    <t>Felix U. Bretschger</t>
  </si>
  <si>
    <t>Oberstetten SG-Lenggenwil-Oberbüren</t>
  </si>
  <si>
    <t>Mit Taxi bis Hasenstrick</t>
  </si>
  <si>
    <t>S 14</t>
  </si>
  <si>
    <t>Hinwil, Bahnhof</t>
  </si>
  <si>
    <t>Hinwil,Bahnhof</t>
  </si>
  <si>
    <t>Mit Taxi bis Hinwil</t>
  </si>
  <si>
    <t>32/33</t>
  </si>
  <si>
    <t>S 15</t>
  </si>
  <si>
    <t>Bubikon, Bahnhof</t>
  </si>
  <si>
    <t>S 5</t>
  </si>
  <si>
    <t>Rüti ZH, Bahnhof</t>
  </si>
  <si>
    <t>B 882</t>
  </si>
  <si>
    <t>Dürnten, J.-C.Heerstr.</t>
  </si>
  <si>
    <t>B 885</t>
  </si>
  <si>
    <t>Rüti ZH, Pilgerhof</t>
  </si>
  <si>
    <t>Hasenstrick-Gadenweid-718-681-Tüfenbool-621-Dürnten, J.-C-Heerstrasse</t>
  </si>
  <si>
    <t>Hasenstrick-Gadenweid-718-681-Tüfenbool-621-Pilgersteg-Rüti ZH, Pilgerhof</t>
  </si>
  <si>
    <t>055 250 12 20</t>
  </si>
  <si>
    <t>Frau Ayse</t>
  </si>
  <si>
    <t>Höhenstrasse 15, 8635 Dürnten</t>
  </si>
  <si>
    <t>Landgasthof Hasenstrick</t>
  </si>
  <si>
    <t>Gibswil-Wissengubel-880-Hintersennenberg-971-Bachtel-Orn-Niederorn-Hasenstrick</t>
  </si>
  <si>
    <t>Hinwil, Sportplatz</t>
  </si>
  <si>
    <t xml:space="preserve">Gibswil </t>
  </si>
  <si>
    <t>B 870</t>
  </si>
  <si>
    <t>Hinwil</t>
  </si>
  <si>
    <t>Rüti ZH</t>
  </si>
  <si>
    <t>S14</t>
  </si>
  <si>
    <t>fredi.wittenwiler@bluewin.ch</t>
  </si>
  <si>
    <t>079 691 56 14</t>
  </si>
  <si>
    <t>Fredi Wittenwiler</t>
  </si>
  <si>
    <t>Gibswil – Hasenstrick – Rüti ZH</t>
  </si>
  <si>
    <t>04.03.2025Z</t>
  </si>
  <si>
    <t>Herznach,Post</t>
  </si>
  <si>
    <t>IR 36</t>
  </si>
  <si>
    <t>Frick,Bahnhof</t>
  </si>
  <si>
    <t>B 135</t>
  </si>
  <si>
    <t>Frick</t>
  </si>
  <si>
    <t>IR 16</t>
  </si>
  <si>
    <t>Gleis 3</t>
  </si>
  <si>
    <t>Brugg, Bahnhof</t>
  </si>
  <si>
    <t>siehe A</t>
  </si>
  <si>
    <t>B 137</t>
  </si>
  <si>
    <t>Hornussen, Unterdorf</t>
  </si>
  <si>
    <t>2025 Herznach NM A / B</t>
  </si>
  <si>
    <t>mit A oder C</t>
  </si>
  <si>
    <t>415 - Brüel - 463 - 479 - Egg - 460 - 415 -Hornussen Unterdorf</t>
  </si>
  <si>
    <t>062 878 12 38, info@loewen-herznach.ch</t>
  </si>
  <si>
    <t>Marcel Suter</t>
  </si>
  <si>
    <t xml:space="preserve">Restaurant bis </t>
  </si>
  <si>
    <t>alte Landstrasse 1, 5027 Herznach</t>
  </si>
  <si>
    <t>Gasthof Löwen</t>
  </si>
  <si>
    <t>Restaurant von</t>
  </si>
  <si>
    <t>2025 Zeihen VM B</t>
  </si>
  <si>
    <t>2025 Frick VM A</t>
  </si>
  <si>
    <t>441 - 466 - 470 - Weissacher - 497 - 484 - 446 - 415</t>
  </si>
  <si>
    <t>368 - 411 - 430 - 544 - 541 -522 - 482 - 426 - 415</t>
  </si>
  <si>
    <t>Zeihen, Dorf</t>
  </si>
  <si>
    <t>B 139</t>
  </si>
  <si>
    <t>Effingen , Dorf</t>
  </si>
  <si>
    <t>Gipf-Oberfrick, Rösslibrücke</t>
  </si>
  <si>
    <t>B 136</t>
  </si>
  <si>
    <t>Kant C</t>
  </si>
  <si>
    <t>ZürichHB</t>
  </si>
  <si>
    <t>h.e.isler@hispeed.ch</t>
  </si>
  <si>
    <t>079 521 03 76</t>
  </si>
  <si>
    <t>Heinrich Isler</t>
  </si>
  <si>
    <t>Frick - Herznach - Hornussen</t>
  </si>
  <si>
    <t>STOECKE EMPFOHLEN, WINTERWANDERUNG !</t>
  </si>
  <si>
    <t>Aussteigen bei Haltestelle Tüfenbach. Wanderung über Tüfenbach zum Restaurant, ca. 1.5 km, guter Weg.</t>
  </si>
  <si>
    <t>Zürich Wiedikon</t>
  </si>
  <si>
    <t>Hausen a.A., Heisch</t>
  </si>
  <si>
    <t>B 236</t>
  </si>
  <si>
    <t>Hausen, Heisch</t>
  </si>
  <si>
    <t>S 4</t>
  </si>
  <si>
    <t>Langnau-Gattikon</t>
  </si>
  <si>
    <t>Hausen, Tüfenbach</t>
  </si>
  <si>
    <t>B 240</t>
  </si>
  <si>
    <t>Albispasshöhe</t>
  </si>
  <si>
    <t>Hausen - Tüfenbach - Pt. 670</t>
  </si>
  <si>
    <t>Hausen - Tüfenbach - Hochwacht - Albispasshöhe</t>
  </si>
  <si>
    <t>044 764 01 35, www.schoenegg-hausen.ch</t>
  </si>
  <si>
    <t>Schönegg, Herr Habegger</t>
  </si>
  <si>
    <t>Oberheischerstrasse 2, 8915 Hausen am Albis</t>
  </si>
  <si>
    <t>Restaurant</t>
  </si>
  <si>
    <t>2024 Hedingen B</t>
  </si>
  <si>
    <t>2024 Hedingen A</t>
  </si>
  <si>
    <t>Müliberg - Setziweid - Setzihof - Seerüti - Rossweid - Vollenweid - Seebrig - Hausen</t>
  </si>
  <si>
    <t>Hedingen - Bad - Müliberg - Setziweid - Setzihof - Seerüti - Rossweid - Vollenweid - Seebrig - Hausen</t>
  </si>
  <si>
    <t>Aeugstertal Müliberg</t>
  </si>
  <si>
    <t>B 225</t>
  </si>
  <si>
    <t>Ka A</t>
  </si>
  <si>
    <t>Affoltern a/A</t>
  </si>
  <si>
    <t>Hedingen</t>
  </si>
  <si>
    <t>gstuker@bluewin.ch</t>
  </si>
  <si>
    <t>079 620 73 16</t>
  </si>
  <si>
    <t>Gerhard Stuker</t>
  </si>
  <si>
    <t>Hedingen - Hausen a.A. - Albispass</t>
  </si>
  <si>
    <t>Spaziergang am See</t>
  </si>
  <si>
    <t>Zürich Hb</t>
  </si>
  <si>
    <t>Schmerikon</t>
  </si>
  <si>
    <t>Rapperswil</t>
  </si>
  <si>
    <t>Rpperswil</t>
  </si>
  <si>
    <t>S 6</t>
  </si>
  <si>
    <t>Blumenau</t>
  </si>
  <si>
    <t>2025 Blumenau</t>
  </si>
  <si>
    <t>mit A</t>
  </si>
  <si>
    <t xml:space="preserve"> Blumenau - Busskirch - Kinderzoo - Rapperswil</t>
  </si>
  <si>
    <t>www.seehofschmerikon.ch, 055 282 16 33</t>
  </si>
  <si>
    <t>Seehof</t>
  </si>
  <si>
    <t>Bahnhofstrasse 1, 8716 Schmerikon</t>
  </si>
  <si>
    <t>2025 Wagen</t>
  </si>
  <si>
    <t>2025 Nuolen</t>
  </si>
  <si>
    <t>Wagen - Chlosterwald - Bannwald - 473 - Schmerikon</t>
  </si>
  <si>
    <t>Nuolen - Buechberg - Rotegg - Höchegg - Schloss Grynau - Schmerikon</t>
  </si>
  <si>
    <t>Wagen Käserei</t>
  </si>
  <si>
    <t>Nuolen, Kirche</t>
  </si>
  <si>
    <t>B 622</t>
  </si>
  <si>
    <t>Kante K</t>
  </si>
  <si>
    <t>Jona</t>
  </si>
  <si>
    <t>B 525</t>
  </si>
  <si>
    <t>Kante B</t>
  </si>
  <si>
    <t>Lachen</t>
  </si>
  <si>
    <t>S 2</t>
  </si>
  <si>
    <t>wkaiser@datacomm.ch</t>
  </si>
  <si>
    <t>079 447 71 17</t>
  </si>
  <si>
    <t>Walter Kaiser</t>
  </si>
  <si>
    <t>Nuolen - Schmerikon - Rapperswil</t>
  </si>
  <si>
    <r>
      <rPr>
        <b/>
        <i/>
        <sz val="30"/>
        <color rgb="FFFF0000"/>
        <rFont val="Arial"/>
        <family val="2"/>
      </rPr>
      <t>Bemerkungen:</t>
    </r>
    <r>
      <rPr>
        <i/>
        <sz val="30"/>
        <color rgb="FFFF0000"/>
        <rFont val="Arial"/>
        <family val="2"/>
      </rPr>
      <t xml:space="preserve"> </t>
    </r>
    <r>
      <rPr>
        <b/>
        <i/>
        <sz val="30"/>
        <color rgb="FFFF0000"/>
        <rFont val="Arial"/>
        <family val="2"/>
      </rPr>
      <t xml:space="preserve">A für Grenzübertritt ID mitnehmen; A und B bei Schnee Stöcke empfohlen </t>
    </r>
  </si>
  <si>
    <t>Zürich Stadelhofen</t>
  </si>
  <si>
    <t>Hallau Gemeindehaus</t>
  </si>
  <si>
    <t>Bus 27</t>
  </si>
  <si>
    <t>Wilchingen-Hallau</t>
  </si>
  <si>
    <t>RE48</t>
  </si>
  <si>
    <t>S64</t>
  </si>
  <si>
    <t>Bus27</t>
  </si>
  <si>
    <t>S6</t>
  </si>
  <si>
    <t>Neunkirch</t>
  </si>
  <si>
    <t>2025 Hallau A/B NM</t>
  </si>
  <si>
    <t xml:space="preserve">Wanderung NM B: mit A </t>
  </si>
  <si>
    <t xml:space="preserve"> Wanderung NM A: Hallau - Nässi - 417 - Murgaartebuck - entlang Sältebach über 421 nach Neunkirch</t>
  </si>
  <si>
    <t xml:space="preserve">Mail Telefon Nummer: 052 681 16 88 </t>
  </si>
  <si>
    <t>Name: Bettina Röthig</t>
  </si>
  <si>
    <t xml:space="preserve">Adresse: Bergstrasse 3, 8215 Hallau  </t>
  </si>
  <si>
    <t>Restaurant: Weinkrone (Vinothek/Museum)</t>
  </si>
  <si>
    <t>2025 Siblingerhöhe VM B</t>
  </si>
  <si>
    <t>2025 Erzingen VM A</t>
  </si>
  <si>
    <t>Wanderung VM B: Siblingerhöhe - Hammel - Hinterer Berghof - Im Peter - Bergkirche - Hallau</t>
  </si>
  <si>
    <t>Wanderung VM A: Erzingen - Vogelhof 523 - Berghof - Berghaus - Mörderra 558 - Hallau</t>
  </si>
  <si>
    <t>Siblingerhöhe</t>
  </si>
  <si>
    <t>Erzingen (Baden)</t>
  </si>
  <si>
    <t>Bus 21</t>
  </si>
  <si>
    <t>Mail TTL: eugen.haltiner@gmail.com</t>
  </si>
  <si>
    <t>Tel TTL: 079 358 17 15</t>
  </si>
  <si>
    <t xml:space="preserve">Name TTL: Eugen Haltiner </t>
  </si>
  <si>
    <t>Wanderung: Erzingen - Hallau - Neunkirch</t>
  </si>
  <si>
    <t>Tannenboden</t>
  </si>
  <si>
    <t>Felix Bretschger</t>
  </si>
  <si>
    <t>Oberstetten</t>
  </si>
  <si>
    <t>Gibswil</t>
  </si>
  <si>
    <t>Nuolen</t>
  </si>
  <si>
    <t>Eugen Haltiner</t>
  </si>
  <si>
    <t>Erzingen</t>
  </si>
  <si>
    <t>Tegerfelden</t>
  </si>
  <si>
    <t>Rorbas</t>
  </si>
  <si>
    <t>Weiningen</t>
  </si>
  <si>
    <t>B-LEITER</t>
  </si>
  <si>
    <t>A-LEITER</t>
  </si>
  <si>
    <r>
      <rPr>
        <b/>
        <sz val="16"/>
        <color theme="1"/>
        <rFont val="Calibri"/>
        <family val="2"/>
        <charset val="1"/>
      </rPr>
      <t xml:space="preserve">       </t>
    </r>
    <r>
      <rPr>
        <b/>
        <sz val="18"/>
        <color theme="1"/>
        <rFont val="Calibri"/>
        <family val="2"/>
        <charset val="1"/>
      </rPr>
      <t>Inhaltsverzeichnis</t>
    </r>
  </si>
  <si>
    <t>1. Quartal 2025</t>
  </si>
  <si>
    <t>CH-8703 Erlenbach</t>
  </si>
  <si>
    <t>Lerchenbergstrasse 41</t>
  </si>
  <si>
    <t>Wanderprogramm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</si>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</sst>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/mm&quot; h&quot;;@"/>
    <numFmt numFmtId="165" formatCode="dd/mm/yy;@"/>
    <numFmt numFmtId="166" formatCode="h\/mm&quot; h&quot;;@"/>
  </numFmts>
  <fonts count="75">
    <font>
      <sz val="12"/>
      <color theme="1"/>
      <name val="ArialMT"/>
      <family val="2"/>
    </font>
    <font>
      <sz val="12"/>
      <color theme="1"/>
      <name val="Aptos Narrow"/>
      <family val="2"/>
      <scheme val="minor"/>
    </font>
    <font>
      <sz val="30"/>
      <color theme="1"/>
      <name val="Arial"/>
      <family val="2"/>
    </font>
    <font>
      <sz val="30"/>
      <name val="Arial"/>
      <family val="2"/>
    </font>
    <font>
      <sz val="28"/>
      <color theme="1"/>
      <name val="Arial"/>
      <family val="2"/>
    </font>
    <font>
      <sz val="22"/>
      <color theme="1"/>
      <name val="Arial"/>
      <family val="2"/>
    </font>
    <font>
      <b/>
      <sz val="30"/>
      <color theme="1"/>
      <name val="Arial"/>
      <family val="2"/>
    </font>
    <font>
      <sz val="30"/>
      <color theme="0" tint="-0.249977111117893"/>
      <name val="Arial"/>
      <family val="2"/>
    </font>
    <font>
      <sz val="30"/>
      <color theme="0" tint="-0.34998626667073579"/>
      <name val="Arial"/>
      <family val="2"/>
    </font>
    <font>
      <u/>
      <sz val="26"/>
      <color theme="10"/>
      <name val="Arial"/>
      <family val="2"/>
    </font>
    <font>
      <b/>
      <sz val="30"/>
      <color theme="0" tint="-0.34998626667073579"/>
      <name val="Arial"/>
      <family val="2"/>
    </font>
    <font>
      <sz val="30"/>
      <color theme="2" tint="-0.249977111117893"/>
      <name val="Arial"/>
      <family val="2"/>
    </font>
    <font>
      <i/>
      <sz val="30"/>
      <color rgb="FFFF0000"/>
      <name val="Arial"/>
      <family val="2"/>
    </font>
    <font>
      <i/>
      <sz val="30"/>
      <color theme="1"/>
      <name val="Arial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b/>
      <sz val="36"/>
      <name val="Arial"/>
      <family val="2"/>
    </font>
    <font>
      <sz val="30"/>
      <color theme="1" tint="4.9989318521683403E-2"/>
      <name val="Arial"/>
      <family val="2"/>
    </font>
    <font>
      <u/>
      <sz val="30"/>
      <color theme="10"/>
      <name val="Arial"/>
      <family val="2"/>
    </font>
    <font>
      <sz val="30"/>
      <color theme="0" tint="-0.14999847407452621"/>
      <name val="Arial"/>
      <family val="2"/>
    </font>
    <font>
      <u/>
      <sz val="30"/>
      <color theme="0" tint="-0.34998626667073579"/>
      <name val="Arial"/>
      <family val="2"/>
    </font>
    <font>
      <sz val="30"/>
      <color theme="2"/>
      <name val="Arial"/>
      <family val="2"/>
    </font>
    <font>
      <sz val="30"/>
      <color theme="0" tint="-4.9989318521683403E-2"/>
      <name val="Arial"/>
      <family val="2"/>
    </font>
    <font>
      <sz val="30"/>
      <color theme="0"/>
      <name val="Arial"/>
      <family val="2"/>
    </font>
    <font>
      <b/>
      <sz val="30"/>
      <name val="Arial"/>
      <family val="2"/>
    </font>
    <font>
      <b/>
      <u/>
      <sz val="36"/>
      <color theme="1"/>
      <name val="Arial"/>
      <family val="2"/>
    </font>
    <font>
      <b/>
      <sz val="30"/>
      <color theme="0" tint="-0.499984740745262"/>
      <name val="Arial"/>
      <family val="2"/>
    </font>
    <font>
      <u/>
      <sz val="30"/>
      <color theme="1"/>
      <name val="Arial"/>
      <family val="2"/>
    </font>
    <font>
      <i/>
      <sz val="32"/>
      <color theme="1"/>
      <name val="Arial"/>
      <family val="2"/>
    </font>
    <font>
      <i/>
      <sz val="36"/>
      <color theme="1"/>
      <name val="Arial"/>
      <family val="2"/>
    </font>
    <font>
      <b/>
      <u/>
      <sz val="22"/>
      <color theme="1"/>
      <name val="Arial"/>
      <family val="2"/>
    </font>
    <font>
      <b/>
      <sz val="26"/>
      <color theme="1"/>
      <name val="Arial"/>
      <family val="2"/>
    </font>
    <font>
      <sz val="36"/>
      <name val="Arial"/>
      <family val="2"/>
    </font>
    <font>
      <sz val="12"/>
      <color theme="1"/>
      <name val="Calibri"/>
      <family val="2"/>
      <charset val="1"/>
    </font>
    <font>
      <sz val="30"/>
      <color theme="1"/>
      <name val="Arial"/>
      <family val="2"/>
      <charset val="1"/>
    </font>
    <font>
      <sz val="30"/>
      <name val="Arial"/>
      <family val="2"/>
      <charset val="1"/>
    </font>
    <font>
      <sz val="28"/>
      <color theme="1"/>
      <name val="Arial"/>
      <family val="2"/>
      <charset val="1"/>
    </font>
    <font>
      <sz val="22"/>
      <color theme="1"/>
      <name val="Arial"/>
      <family val="2"/>
      <charset val="1"/>
    </font>
    <font>
      <b/>
      <sz val="30"/>
      <color theme="1"/>
      <name val="Arial"/>
      <family val="2"/>
      <charset val="1"/>
    </font>
    <font>
      <sz val="30"/>
      <color theme="0" tint="-0.249977111117893"/>
      <name val="Arial"/>
      <family val="2"/>
      <charset val="1"/>
    </font>
    <font>
      <sz val="30"/>
      <color theme="0" tint="-0.34998626667073579"/>
      <name val="Arial"/>
      <family val="2"/>
      <charset val="1"/>
    </font>
    <font>
      <u/>
      <sz val="26"/>
      <color theme="10"/>
      <name val="Arial"/>
      <family val="2"/>
      <charset val="1"/>
    </font>
    <font>
      <b/>
      <sz val="30"/>
      <color theme="0" tint="-0.34998626667073579"/>
      <name val="Arial"/>
      <family val="2"/>
      <charset val="1"/>
    </font>
    <font>
      <sz val="30"/>
      <color theme="2" tint="-0.249977111117893"/>
      <name val="Arial"/>
      <family val="2"/>
      <charset val="1"/>
    </font>
    <font>
      <i/>
      <sz val="30"/>
      <color rgb="FFFF0000"/>
      <name val="Arial"/>
      <family val="2"/>
      <charset val="1"/>
    </font>
    <font>
      <i/>
      <sz val="30"/>
      <color theme="1"/>
      <name val="Arial"/>
      <family val="2"/>
      <charset val="1"/>
    </font>
    <font>
      <b/>
      <sz val="36"/>
      <color theme="1"/>
      <name val="Arial"/>
      <family val="2"/>
      <charset val="1"/>
    </font>
    <font>
      <b/>
      <sz val="36"/>
      <name val="Arial"/>
      <family val="2"/>
      <charset val="1"/>
    </font>
    <font>
      <sz val="30"/>
      <color theme="1" tint="4.9897762993255407E-2"/>
      <name val="Arial"/>
      <family val="2"/>
      <charset val="1"/>
    </font>
    <font>
      <u/>
      <sz val="30"/>
      <color theme="10"/>
      <name val="Arial"/>
      <family val="2"/>
      <charset val="1"/>
    </font>
    <font>
      <sz val="30"/>
      <color theme="0" tint="-0.14999847407452621"/>
      <name val="Arial"/>
      <family val="2"/>
      <charset val="1"/>
    </font>
    <font>
      <u/>
      <sz val="30"/>
      <color theme="0" tint="-0.34998626667073579"/>
      <name val="Arial"/>
      <family val="2"/>
      <charset val="1"/>
    </font>
    <font>
      <sz val="30"/>
      <color theme="2"/>
      <name val="Arial"/>
      <family val="2"/>
      <charset val="1"/>
    </font>
    <font>
      <sz val="30"/>
      <color theme="0" tint="-4.9989318521683403E-2"/>
      <name val="Arial"/>
      <family val="2"/>
      <charset val="1"/>
    </font>
    <font>
      <sz val="36"/>
      <color theme="1"/>
      <name val="Arial"/>
      <family val="2"/>
      <charset val="1"/>
    </font>
    <font>
      <sz val="30"/>
      <color theme="0"/>
      <name val="Arial"/>
      <family val="2"/>
      <charset val="1"/>
    </font>
    <font>
      <b/>
      <sz val="30"/>
      <name val="Arial"/>
      <family val="2"/>
      <charset val="1"/>
    </font>
    <font>
      <b/>
      <u/>
      <sz val="36"/>
      <color theme="1"/>
      <name val="Arial"/>
      <family val="2"/>
      <charset val="1"/>
    </font>
    <font>
      <b/>
      <sz val="30"/>
      <color theme="0" tint="-0.499984740745262"/>
      <name val="Arial"/>
      <family val="2"/>
      <charset val="1"/>
    </font>
    <font>
      <b/>
      <i/>
      <sz val="30"/>
      <color rgb="FFFF0000"/>
      <name val="Arial"/>
      <family val="2"/>
    </font>
    <font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color theme="1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9013336588644"/>
        <bgColor rgb="FFE7E6E6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7" tint="0.79989013336588644"/>
        <bgColor rgb="FFFBE5D6"/>
      </patternFill>
    </fill>
    <fill>
      <patternFill patternType="solid">
        <fgColor rgb="FFFFFF00"/>
        <bgColor rgb="FFFFCC00"/>
      </patternFill>
    </fill>
    <fill>
      <patternFill patternType="solid">
        <fgColor theme="0" tint="-0.249977111117893"/>
        <bgColor rgb="FFAFABAB"/>
      </patternFill>
    </fill>
    <fill>
      <patternFill patternType="solid">
        <fgColor theme="4" tint="0.79989013336588644"/>
        <bgColor rgb="FFDEEBF7"/>
      </patternFill>
    </fill>
    <fill>
      <patternFill patternType="solid">
        <fgColor theme="0" tint="-0.14999847407452621"/>
        <bgColor rgb="FFDAE3F3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 tint="-0.34998626667073579"/>
        <bgColor rgb="FFAFABAB"/>
      </patternFill>
    </fill>
    <fill>
      <patternFill patternType="solid">
        <fgColor theme="8" tint="0.79989013336588644"/>
        <bgColor rgb="FFDAE3F3"/>
      </patternFill>
    </fill>
    <fill>
      <patternFill patternType="solid">
        <fgColor theme="1"/>
        <bgColor rgb="FF0D0D0D"/>
      </patternFill>
    </fill>
    <fill>
      <patternFill patternType="solid">
        <fgColor theme="9" tint="0.59987182226020086"/>
        <bgColor rgb="FFD9D9D9"/>
      </patternFill>
    </fill>
    <fill>
      <patternFill patternType="solid">
        <fgColor theme="5" tint="0.59987182226020086"/>
        <bgColor rgb="FFFBE5D6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theme="1"/>
      </left>
      <right/>
      <top style="medium">
        <color indexed="64"/>
      </top>
      <bottom style="slantDashDot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slantDash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33" fillId="0" borderId="0"/>
    <xf numFmtId="0" fontId="41" fillId="0" borderId="0" applyBorder="0" applyProtection="0"/>
    <xf numFmtId="0" fontId="60" fillId="0" borderId="0"/>
    <xf numFmtId="0" fontId="68" fillId="0" borderId="0" applyBorder="0" applyProtection="0"/>
  </cellStyleXfs>
  <cellXfs count="791">
    <xf numFmtId="0" fontId="0" fillId="0" borderId="0" xfId="0"/>
    <xf numFmtId="0" fontId="2" fillId="0" borderId="0" xfId="1" applyFont="1"/>
    <xf numFmtId="0" fontId="2" fillId="0" borderId="0" xfId="1" applyFont="1" applyAlignment="1">
      <alignment shrinkToFit="1"/>
    </xf>
    <xf numFmtId="20" fontId="2" fillId="0" borderId="0" xfId="1" applyNumberFormat="1" applyFont="1" applyAlignment="1">
      <alignment shrinkToFit="1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left" vertical="top" shrinkToFit="1"/>
    </xf>
    <xf numFmtId="164" fontId="2" fillId="0" borderId="0" xfId="1" applyNumberFormat="1" applyFont="1" applyAlignment="1">
      <alignment horizontal="left" vertical="top" shrinkToFit="1"/>
    </xf>
    <xf numFmtId="164" fontId="2" fillId="0" borderId="0" xfId="1" applyNumberFormat="1" applyFont="1"/>
    <xf numFmtId="164" fontId="2" fillId="0" borderId="0" xfId="1" applyNumberFormat="1" applyFont="1" applyAlignment="1">
      <alignment horizontal="left" vertical="center"/>
    </xf>
    <xf numFmtId="1" fontId="2" fillId="0" borderId="0" xfId="1" applyNumberFormat="1" applyFont="1" applyAlignment="1">
      <alignment horizontal="left" vertical="top" wrapText="1" shrinkToFit="1"/>
    </xf>
    <xf numFmtId="164" fontId="2" fillId="0" borderId="0" xfId="1" applyNumberFormat="1" applyFont="1" applyAlignment="1">
      <alignment horizontal="left" shrinkToFit="1"/>
    </xf>
    <xf numFmtId="20" fontId="2" fillId="0" borderId="0" xfId="1" applyNumberFormat="1" applyFont="1" applyAlignment="1">
      <alignment horizontal="left" shrinkToFit="1"/>
    </xf>
    <xf numFmtId="164" fontId="2" fillId="0" borderId="0" xfId="1" applyNumberFormat="1" applyFont="1" applyAlignment="1">
      <alignment horizontal="left" vertical="top" wrapText="1" shrinkToFit="1"/>
    </xf>
    <xf numFmtId="0" fontId="2" fillId="0" borderId="0" xfId="1" applyFont="1" applyAlignment="1">
      <alignment horizontal="left" vertical="top" wrapText="1" shrinkToFit="1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 shrinkToFit="1"/>
    </xf>
    <xf numFmtId="1" fontId="2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vertical="top" shrinkToFit="1"/>
    </xf>
    <xf numFmtId="1" fontId="2" fillId="0" borderId="9" xfId="1" applyNumberFormat="1" applyFont="1" applyBorder="1" applyAlignment="1">
      <alignment horizontal="center" vertical="center" shrinkToFit="1"/>
    </xf>
    <xf numFmtId="164" fontId="2" fillId="0" borderId="0" xfId="1" applyNumberFormat="1" applyFont="1" applyAlignment="1">
      <alignment shrinkToFit="1"/>
    </xf>
    <xf numFmtId="0" fontId="2" fillId="0" borderId="0" xfId="1" applyFont="1" applyAlignment="1">
      <alignment horizontal="left" shrinkToFit="1"/>
    </xf>
    <xf numFmtId="20" fontId="2" fillId="0" borderId="0" xfId="1" applyNumberFormat="1" applyFont="1" applyAlignment="1">
      <alignment vertical="top" shrinkToFit="1"/>
    </xf>
    <xf numFmtId="20" fontId="4" fillId="0" borderId="0" xfId="1" applyNumberFormat="1" applyFont="1" applyAlignment="1">
      <alignment horizontal="left" vertical="top" shrinkToFit="1"/>
    </xf>
    <xf numFmtId="20" fontId="5" fillId="0" borderId="0" xfId="1" applyNumberFormat="1" applyFont="1" applyAlignment="1">
      <alignment vertical="top" shrinkToFit="1"/>
    </xf>
    <xf numFmtId="20" fontId="7" fillId="0" borderId="0" xfId="1" applyNumberFormat="1" applyFont="1" applyAlignment="1">
      <alignment horizontal="left" vertical="center" shrinkToFit="1"/>
    </xf>
    <xf numFmtId="20" fontId="8" fillId="2" borderId="0" xfId="1" applyNumberFormat="1" applyFont="1" applyFill="1" applyAlignment="1" applyProtection="1">
      <alignment horizontal="left" vertical="center" shrinkToFit="1"/>
      <protection locked="0" hidden="1"/>
    </xf>
    <xf numFmtId="0" fontId="8" fillId="2" borderId="0" xfId="1" applyFont="1" applyFill="1" applyAlignment="1" applyProtection="1">
      <alignment horizontal="left" vertical="top" shrinkToFit="1"/>
      <protection locked="0" hidden="1"/>
    </xf>
    <xf numFmtId="164" fontId="8" fillId="0" borderId="0" xfId="1" applyNumberFormat="1" applyFont="1" applyAlignment="1" applyProtection="1">
      <alignment horizontal="left" vertical="top" shrinkToFit="1"/>
      <protection locked="0" hidden="1"/>
    </xf>
    <xf numFmtId="20" fontId="8" fillId="0" borderId="0" xfId="2" applyNumberFormat="1" applyFont="1" applyFill="1" applyBorder="1" applyAlignment="1">
      <alignment horizontal="left" vertical="center" shrinkToFit="1"/>
    </xf>
    <xf numFmtId="20" fontId="8" fillId="0" borderId="0" xfId="1" applyNumberFormat="1" applyFont="1" applyAlignment="1" applyProtection="1">
      <alignment horizontal="center" vertical="center" shrinkToFit="1"/>
      <protection locked="0" hidden="1"/>
    </xf>
    <xf numFmtId="0" fontId="8" fillId="2" borderId="5" xfId="1" applyFont="1" applyFill="1" applyBorder="1" applyAlignment="1" applyProtection="1">
      <alignment horizontal="left" vertical="top"/>
      <protection locked="0" hidden="1"/>
    </xf>
    <xf numFmtId="20" fontId="8" fillId="2" borderId="0" xfId="1" applyNumberFormat="1" applyFont="1" applyFill="1" applyAlignment="1" applyProtection="1">
      <alignment horizontal="left" vertical="center"/>
      <protection locked="0" hidden="1"/>
    </xf>
    <xf numFmtId="0" fontId="7" fillId="2" borderId="0" xfId="1" applyFont="1" applyFill="1" applyAlignment="1">
      <alignment shrinkToFit="1"/>
    </xf>
    <xf numFmtId="0" fontId="8" fillId="2" borderId="0" xfId="1" applyFont="1" applyFill="1" applyAlignment="1" applyProtection="1">
      <alignment horizontal="left" vertical="top" wrapText="1" shrinkToFit="1"/>
      <protection locked="0" hidden="1"/>
    </xf>
    <xf numFmtId="20" fontId="3" fillId="0" borderId="0" xfId="1" applyNumberFormat="1" applyFont="1" applyAlignment="1" applyProtection="1">
      <alignment horizontal="left" vertical="center"/>
      <protection locked="0" hidden="1"/>
    </xf>
    <xf numFmtId="0" fontId="8" fillId="2" borderId="0" xfId="1" applyFont="1" applyFill="1" applyAlignment="1" applyProtection="1">
      <alignment horizontal="left" vertical="top" wrapText="1"/>
      <protection locked="0" hidden="1"/>
    </xf>
    <xf numFmtId="49" fontId="10" fillId="0" borderId="0" xfId="1" applyNumberFormat="1" applyFont="1" applyAlignment="1" applyProtection="1">
      <alignment horizontal="left" vertical="top" wrapText="1" shrinkToFit="1"/>
      <protection locked="0" hidden="1"/>
    </xf>
    <xf numFmtId="0" fontId="8" fillId="0" borderId="0" xfId="1" applyFont="1" applyAlignment="1">
      <alignment shrinkToFit="1"/>
    </xf>
    <xf numFmtId="164" fontId="8" fillId="0" borderId="0" xfId="1" applyNumberFormat="1" applyFont="1" applyAlignment="1">
      <alignment horizontal="left" vertical="top" shrinkToFit="1"/>
    </xf>
    <xf numFmtId="0" fontId="11" fillId="3" borderId="0" xfId="1" applyFont="1" applyFill="1"/>
    <xf numFmtId="20" fontId="7" fillId="0" borderId="0" xfId="1" applyNumberFormat="1" applyFont="1" applyAlignment="1" applyProtection="1">
      <alignment horizontal="left" vertical="center"/>
      <protection locked="0" hidden="1"/>
    </xf>
    <xf numFmtId="20" fontId="7" fillId="0" borderId="0" xfId="1" applyNumberFormat="1" applyFont="1" applyAlignment="1">
      <alignment shrinkToFit="1"/>
    </xf>
    <xf numFmtId="49" fontId="6" fillId="5" borderId="10" xfId="1" applyNumberFormat="1" applyFont="1" applyFill="1" applyBorder="1" applyAlignment="1" applyProtection="1">
      <alignment horizontal="left" vertical="top" shrinkToFit="1"/>
      <protection locked="0" hidden="1"/>
    </xf>
    <xf numFmtId="164" fontId="2" fillId="0" borderId="0" xfId="1" applyNumberFormat="1" applyFont="1" applyAlignment="1" applyProtection="1">
      <alignment horizontal="left" vertical="top" shrinkToFit="1"/>
      <protection locked="0" hidden="1"/>
    </xf>
    <xf numFmtId="0" fontId="14" fillId="0" borderId="11" xfId="1" applyFont="1" applyBorder="1" applyAlignment="1" applyProtection="1">
      <alignment horizontal="center" vertical="center" shrinkToFit="1"/>
      <protection locked="0" hidden="1"/>
    </xf>
    <xf numFmtId="0" fontId="15" fillId="3" borderId="11" xfId="1" applyFont="1" applyFill="1" applyBorder="1" applyAlignment="1" applyProtection="1">
      <alignment horizontal="center" vertical="center" shrinkToFit="1"/>
      <protection locked="0" hidden="1"/>
    </xf>
    <xf numFmtId="20" fontId="15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16" fillId="3" borderId="11" xfId="1" applyFont="1" applyFill="1" applyBorder="1" applyAlignment="1" applyProtection="1">
      <alignment horizontal="center" vertical="center" shrinkToFit="1"/>
      <protection locked="0" hidden="1"/>
    </xf>
    <xf numFmtId="0" fontId="15" fillId="0" borderId="12" xfId="1" applyFont="1" applyBorder="1" applyAlignment="1" applyProtection="1">
      <alignment horizontal="left" vertical="top" shrinkToFit="1"/>
      <protection locked="0" hidden="1"/>
    </xf>
    <xf numFmtId="164" fontId="2" fillId="0" borderId="0" xfId="1" applyNumberFormat="1" applyFont="1" applyAlignment="1" applyProtection="1">
      <alignment horizontal="left" shrinkToFit="1"/>
      <protection locked="0" hidden="1"/>
    </xf>
    <xf numFmtId="0" fontId="6" fillId="0" borderId="11" xfId="1" applyFont="1" applyBorder="1" applyAlignment="1" applyProtection="1">
      <alignment horizontal="center" vertical="center" shrinkToFit="1"/>
      <protection locked="0" hidden="1"/>
    </xf>
    <xf numFmtId="0" fontId="6" fillId="3" borderId="11" xfId="1" applyFont="1" applyFill="1" applyBorder="1" applyAlignment="1" applyProtection="1">
      <alignment horizontal="center" vertical="center" shrinkToFit="1"/>
      <protection locked="0" hidden="1"/>
    </xf>
    <xf numFmtId="20" fontId="6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12" xfId="1" applyFont="1" applyBorder="1" applyAlignment="1" applyProtection="1">
      <alignment horizontal="left" vertical="top" shrinkToFit="1"/>
      <protection locked="0" hidden="1"/>
    </xf>
    <xf numFmtId="164" fontId="2" fillId="0" borderId="4" xfId="1" applyNumberFormat="1" applyFont="1" applyBorder="1" applyAlignment="1" applyProtection="1">
      <alignment horizontal="left" vertical="top" shrinkToFit="1"/>
      <protection locked="0" hidden="1"/>
    </xf>
    <xf numFmtId="0" fontId="14" fillId="0" borderId="13" xfId="1" applyFont="1" applyBorder="1" applyAlignment="1" applyProtection="1">
      <alignment horizontal="center" vertical="center" shrinkToFit="1"/>
      <protection locked="0" hidden="1"/>
    </xf>
    <xf numFmtId="0" fontId="15" fillId="3" borderId="13" xfId="1" applyFont="1" applyFill="1" applyBorder="1" applyAlignment="1" applyProtection="1">
      <alignment horizontal="center" vertical="center" shrinkToFit="1"/>
      <protection locked="0" hidden="1"/>
    </xf>
    <xf numFmtId="20" fontId="15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16" fillId="3" borderId="13" xfId="1" applyFont="1" applyFill="1" applyBorder="1" applyAlignment="1" applyProtection="1">
      <alignment horizontal="center" vertical="center" shrinkToFit="1"/>
      <protection locked="0" hidden="1"/>
    </xf>
    <xf numFmtId="0" fontId="15" fillId="0" borderId="14" xfId="1" applyFont="1" applyBorder="1" applyAlignment="1" applyProtection="1">
      <alignment horizontal="left" vertical="top" shrinkToFit="1"/>
      <protection locked="0" hidden="1"/>
    </xf>
    <xf numFmtId="0" fontId="15" fillId="0" borderId="13" xfId="1" applyFont="1" applyBorder="1" applyAlignment="1" applyProtection="1">
      <alignment horizontal="center" vertical="center" shrinkToFit="1"/>
      <protection locked="0" hidden="1"/>
    </xf>
    <xf numFmtId="0" fontId="16" fillId="6" borderId="13" xfId="1" applyFont="1" applyFill="1" applyBorder="1" applyAlignment="1" applyProtection="1">
      <alignment horizontal="center" vertical="center" shrinkToFit="1"/>
      <protection locked="0" hidden="1"/>
    </xf>
    <xf numFmtId="20" fontId="15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15" fillId="6" borderId="13" xfId="1" applyFont="1" applyFill="1" applyBorder="1" applyAlignment="1" applyProtection="1">
      <alignment horizontal="center" vertical="center" shrinkToFit="1"/>
      <protection locked="0" hidden="1"/>
    </xf>
    <xf numFmtId="20" fontId="2" fillId="0" borderId="0" xfId="1" applyNumberFormat="1" applyFont="1" applyAlignment="1" applyProtection="1">
      <alignment horizontal="left" vertical="top" shrinkToFit="1"/>
      <protection locked="0" hidden="1"/>
    </xf>
    <xf numFmtId="0" fontId="3" fillId="0" borderId="0" xfId="1" applyFont="1" applyAlignment="1" applyProtection="1">
      <alignment horizontal="center" vertical="center" shrinkToFit="1"/>
      <protection locked="0" hidden="1"/>
    </xf>
    <xf numFmtId="20" fontId="3" fillId="0" borderId="0" xfId="1" applyNumberFormat="1" applyFont="1" applyAlignment="1" applyProtection="1">
      <alignment horizontal="center" vertical="center" shrinkToFit="1"/>
      <protection locked="0" hidden="1"/>
    </xf>
    <xf numFmtId="164" fontId="3" fillId="0" borderId="2" xfId="1" applyNumberFormat="1" applyFont="1" applyBorder="1" applyAlignment="1" applyProtection="1">
      <alignment horizontal="left" vertical="top" shrinkToFit="1"/>
      <protection locked="0" hidden="1"/>
    </xf>
    <xf numFmtId="0" fontId="3" fillId="0" borderId="0" xfId="1" applyFont="1" applyAlignment="1" applyProtection="1">
      <alignment horizontal="center" vertical="top" shrinkToFit="1"/>
      <protection locked="0" hidden="1"/>
    </xf>
    <xf numFmtId="164" fontId="3" fillId="0" borderId="5" xfId="1" applyNumberFormat="1" applyFont="1" applyBorder="1" applyAlignment="1" applyProtection="1">
      <alignment horizontal="left" vertical="top"/>
      <protection locked="0" hidden="1"/>
    </xf>
    <xf numFmtId="164" fontId="2" fillId="8" borderId="1" xfId="1" applyNumberFormat="1" applyFont="1" applyFill="1" applyBorder="1" applyAlignment="1" applyProtection="1">
      <alignment horizontal="left" vertical="top" shrinkToFit="1"/>
      <protection locked="0" hidden="1"/>
    </xf>
    <xf numFmtId="20" fontId="2" fillId="8" borderId="2" xfId="1" applyNumberFormat="1" applyFont="1" applyFill="1" applyBorder="1" applyAlignment="1" applyProtection="1">
      <alignment horizontal="left" vertical="top" shrinkToFit="1"/>
      <protection locked="0" hidden="1"/>
    </xf>
    <xf numFmtId="0" fontId="16" fillId="0" borderId="18" xfId="1" applyFont="1" applyBorder="1" applyAlignment="1" applyProtection="1">
      <alignment horizontal="center" vertical="top" shrinkToFit="1"/>
      <protection locked="0" hidden="1"/>
    </xf>
    <xf numFmtId="0" fontId="16" fillId="3" borderId="18" xfId="1" applyFont="1" applyFill="1" applyBorder="1" applyAlignment="1" applyProtection="1">
      <alignment horizontal="center" vertical="center" shrinkToFit="1"/>
      <protection locked="0" hidden="1"/>
    </xf>
    <xf numFmtId="20" fontId="16" fillId="0" borderId="18" xfId="1" applyNumberFormat="1" applyFont="1" applyBorder="1" applyAlignment="1" applyProtection="1">
      <alignment horizontal="center" vertical="center" shrinkToFit="1"/>
      <protection locked="0" hidden="1"/>
    </xf>
    <xf numFmtId="0" fontId="16" fillId="0" borderId="19" xfId="1" applyFont="1" applyBorder="1" applyAlignment="1" applyProtection="1">
      <alignment horizontal="left" vertical="top" shrinkToFit="1"/>
      <protection locked="0" hidden="1"/>
    </xf>
    <xf numFmtId="164" fontId="2" fillId="8" borderId="2" xfId="1" applyNumberFormat="1" applyFont="1" applyFill="1" applyBorder="1" applyAlignment="1" applyProtection="1">
      <alignment horizontal="left" vertical="top" shrinkToFit="1"/>
      <protection locked="0" hidden="1"/>
    </xf>
    <xf numFmtId="0" fontId="16" fillId="0" borderId="18" xfId="1" applyFont="1" applyBorder="1" applyAlignment="1" applyProtection="1">
      <alignment horizontal="center" vertical="center" shrinkToFit="1"/>
      <protection locked="0" hidden="1"/>
    </xf>
    <xf numFmtId="164" fontId="16" fillId="0" borderId="19" xfId="1" applyNumberFormat="1" applyFont="1" applyBorder="1" applyAlignment="1" applyProtection="1">
      <alignment horizontal="left" vertical="top" shrinkToFit="1"/>
      <protection locked="0" hidden="1"/>
    </xf>
    <xf numFmtId="164" fontId="4" fillId="8" borderId="4" xfId="1" applyNumberFormat="1" applyFont="1" applyFill="1" applyBorder="1" applyAlignment="1" applyProtection="1">
      <alignment horizontal="left" vertical="top" shrinkToFit="1"/>
      <protection locked="0" hidden="1"/>
    </xf>
    <xf numFmtId="9" fontId="4" fillId="8" borderId="0" xfId="1" applyNumberFormat="1" applyFont="1" applyFill="1" applyAlignment="1" applyProtection="1">
      <alignment horizontal="left" vertical="top" shrinkToFit="1"/>
      <protection locked="0" hidden="1"/>
    </xf>
    <xf numFmtId="164" fontId="4" fillId="8" borderId="0" xfId="1" applyNumberFormat="1" applyFont="1" applyFill="1" applyAlignment="1" applyProtection="1">
      <alignment horizontal="left" vertical="top" shrinkToFit="1"/>
      <protection locked="0" hidden="1"/>
    </xf>
    <xf numFmtId="164" fontId="2" fillId="8" borderId="4" xfId="1" applyNumberFormat="1" applyFont="1" applyFill="1" applyBorder="1" applyAlignment="1" applyProtection="1">
      <alignment horizontal="left" vertical="top" shrinkToFit="1"/>
      <protection locked="0" hidden="1"/>
    </xf>
    <xf numFmtId="20" fontId="2" fillId="8" borderId="0" xfId="1" applyNumberFormat="1" applyFont="1" applyFill="1" applyAlignment="1" applyProtection="1">
      <alignment horizontal="left" vertical="top" shrinkToFit="1"/>
      <protection locked="0" hidden="1"/>
    </xf>
    <xf numFmtId="164" fontId="2" fillId="8" borderId="0" xfId="1" applyNumberFormat="1" applyFont="1" applyFill="1" applyAlignment="1" applyProtection="1">
      <alignment horizontal="left" vertical="top" shrinkToFit="1"/>
      <protection locked="0" hidden="1"/>
    </xf>
    <xf numFmtId="0" fontId="2" fillId="8" borderId="0" xfId="1" applyFont="1" applyFill="1" applyAlignment="1" applyProtection="1">
      <alignment horizontal="left" vertical="top" shrinkToFit="1"/>
      <protection locked="0" hidden="1"/>
    </xf>
    <xf numFmtId="20" fontId="15" fillId="0" borderId="13" xfId="1" applyNumberFormat="1" applyFont="1" applyBorder="1" applyAlignment="1">
      <alignment horizontal="center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15" fillId="3" borderId="13" xfId="1" quotePrefix="1" applyFont="1" applyFill="1" applyBorder="1" applyAlignment="1" applyProtection="1">
      <alignment horizontal="center" vertical="center" shrinkToFit="1"/>
      <protection locked="0" hidden="1"/>
    </xf>
    <xf numFmtId="0" fontId="2" fillId="3" borderId="0" xfId="1" applyFont="1" applyFill="1" applyAlignment="1">
      <alignment horizontal="center" vertical="center" shrinkToFit="1"/>
    </xf>
    <xf numFmtId="164" fontId="2" fillId="8" borderId="6" xfId="1" applyNumberFormat="1" applyFont="1" applyFill="1" applyBorder="1" applyAlignment="1" applyProtection="1">
      <alignment horizontal="left" vertical="top" shrinkToFit="1"/>
      <protection locked="0" hidden="1"/>
    </xf>
    <xf numFmtId="0" fontId="2" fillId="8" borderId="7" xfId="1" applyFont="1" applyFill="1" applyBorder="1" applyAlignment="1" applyProtection="1">
      <alignment horizontal="left" vertical="top" shrinkToFit="1"/>
      <protection locked="0" hidden="1"/>
    </xf>
    <xf numFmtId="164" fontId="15" fillId="0" borderId="13" xfId="1" applyNumberFormat="1" applyFont="1" applyBorder="1" applyAlignment="1" applyProtection="1">
      <alignment horizontal="center" vertical="center" shrinkToFit="1"/>
      <protection locked="0" hidden="1"/>
    </xf>
    <xf numFmtId="20" fontId="16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15" fillId="0" borderId="14" xfId="1" applyFont="1" applyBorder="1" applyAlignment="1">
      <alignment horizontal="left" vertical="top" shrinkToFit="1"/>
    </xf>
    <xf numFmtId="164" fontId="16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15" fillId="6" borderId="13" xfId="1" applyFont="1" applyFill="1" applyBorder="1" applyAlignment="1">
      <alignment horizontal="center" vertical="center" shrinkToFit="1"/>
    </xf>
    <xf numFmtId="0" fontId="15" fillId="0" borderId="14" xfId="1" applyFont="1" applyBorder="1" applyAlignment="1">
      <alignment horizontal="left" vertical="top"/>
    </xf>
    <xf numFmtId="164" fontId="2" fillId="8" borderId="6" xfId="1" applyNumberFormat="1" applyFont="1" applyFill="1" applyBorder="1" applyAlignment="1">
      <alignment horizontal="left" vertical="top" shrinkToFit="1"/>
    </xf>
    <xf numFmtId="164" fontId="2" fillId="8" borderId="7" xfId="1" applyNumberFormat="1" applyFont="1" applyFill="1" applyBorder="1" applyAlignment="1">
      <alignment horizontal="left" vertical="top" shrinkToFit="1"/>
    </xf>
    <xf numFmtId="20" fontId="2" fillId="8" borderId="7" xfId="1" applyNumberFormat="1" applyFont="1" applyFill="1" applyBorder="1" applyAlignment="1">
      <alignment shrinkToFit="1"/>
    </xf>
    <xf numFmtId="0" fontId="3" fillId="8" borderId="7" xfId="1" applyFont="1" applyFill="1" applyBorder="1" applyAlignment="1">
      <alignment shrinkToFit="1"/>
    </xf>
    <xf numFmtId="0" fontId="2" fillId="8" borderId="7" xfId="1" applyFont="1" applyFill="1" applyBorder="1" applyAlignment="1">
      <alignment shrinkToFit="1"/>
    </xf>
    <xf numFmtId="0" fontId="2" fillId="8" borderId="8" xfId="1" applyFont="1" applyFill="1" applyBorder="1" applyAlignment="1">
      <alignment vertical="top" shrinkToFit="1"/>
    </xf>
    <xf numFmtId="0" fontId="3" fillId="8" borderId="7" xfId="2" applyFont="1" applyFill="1" applyBorder="1" applyAlignment="1">
      <alignment horizontal="left" shrinkToFit="1"/>
    </xf>
    <xf numFmtId="0" fontId="3" fillId="8" borderId="7" xfId="2" applyNumberFormat="1" applyFont="1" applyFill="1" applyBorder="1" applyAlignment="1">
      <alignment horizontal="left" shrinkToFit="1"/>
    </xf>
    <xf numFmtId="0" fontId="17" fillId="8" borderId="8" xfId="1" applyFont="1" applyFill="1" applyBorder="1" applyAlignment="1">
      <alignment horizontal="left" vertical="top"/>
    </xf>
    <xf numFmtId="49" fontId="6" fillId="0" borderId="4" xfId="1" applyNumberFormat="1" applyFont="1" applyBorder="1" applyAlignment="1" applyProtection="1">
      <alignment horizontal="left" vertical="top" wrapText="1" shrinkToFit="1"/>
      <protection locked="0" hidden="1"/>
    </xf>
    <xf numFmtId="20" fontId="2" fillId="0" borderId="0" xfId="1" applyNumberFormat="1" applyFont="1" applyAlignment="1" applyProtection="1">
      <alignment horizontal="center" vertical="center" shrinkToFit="1"/>
      <protection locked="0" hidden="1"/>
    </xf>
    <xf numFmtId="0" fontId="3" fillId="0" borderId="0" xfId="1" applyFont="1" applyAlignment="1" applyProtection="1">
      <alignment horizontal="left" vertical="top" shrinkToFit="1"/>
      <protection locked="0" hidden="1"/>
    </xf>
    <xf numFmtId="164" fontId="2" fillId="0" borderId="22" xfId="1" applyNumberFormat="1" applyFont="1" applyBorder="1" applyAlignment="1" applyProtection="1">
      <alignment horizontal="left" vertical="top" shrinkToFit="1"/>
      <protection locked="0" hidden="1"/>
    </xf>
    <xf numFmtId="0" fontId="18" fillId="0" borderId="0" xfId="2" applyFont="1" applyFill="1" applyBorder="1" applyAlignment="1">
      <alignment horizontal="left" shrinkToFit="1"/>
    </xf>
    <xf numFmtId="20" fontId="3" fillId="0" borderId="0" xfId="1" applyNumberFormat="1" applyFont="1" applyAlignment="1" applyProtection="1">
      <alignment horizontal="left" vertical="top" shrinkToFit="1"/>
      <protection locked="0" hidden="1"/>
    </xf>
    <xf numFmtId="49" fontId="10" fillId="0" borderId="4" xfId="1" applyNumberFormat="1" applyFont="1" applyBorder="1" applyAlignment="1" applyProtection="1">
      <alignment horizontal="left" vertical="top" wrapText="1" shrinkToFit="1"/>
      <protection locked="0" hidden="1"/>
    </xf>
    <xf numFmtId="20" fontId="19" fillId="2" borderId="0" xfId="1" applyNumberFormat="1" applyFont="1" applyFill="1" applyAlignment="1" applyProtection="1">
      <alignment horizontal="center" vertical="center" shrinkToFit="1"/>
      <protection locked="0" hidden="1"/>
    </xf>
    <xf numFmtId="164" fontId="8" fillId="0" borderId="23" xfId="1" applyNumberFormat="1" applyFont="1" applyBorder="1" applyAlignment="1" applyProtection="1">
      <alignment horizontal="left" vertical="top" shrinkToFit="1"/>
      <protection locked="0" hidden="1"/>
    </xf>
    <xf numFmtId="0" fontId="20" fillId="0" borderId="0" xfId="2" applyFont="1" applyFill="1" applyBorder="1" applyAlignment="1">
      <alignment horizontal="left" shrinkToFit="1"/>
    </xf>
    <xf numFmtId="20" fontId="8" fillId="2" borderId="0" xfId="1" applyNumberFormat="1" applyFont="1" applyFill="1" applyAlignment="1" applyProtection="1">
      <alignment horizontal="center" vertical="center" shrinkToFit="1"/>
      <protection locked="0" hidden="1"/>
    </xf>
    <xf numFmtId="164" fontId="21" fillId="10" borderId="21" xfId="1" applyNumberFormat="1" applyFont="1" applyFill="1" applyBorder="1" applyAlignment="1">
      <alignment horizontal="left" vertical="top" shrinkToFit="1"/>
    </xf>
    <xf numFmtId="164" fontId="22" fillId="10" borderId="21" xfId="1" applyNumberFormat="1" applyFont="1" applyFill="1" applyBorder="1" applyAlignment="1">
      <alignment horizontal="left" vertical="top"/>
    </xf>
    <xf numFmtId="0" fontId="2" fillId="0" borderId="20" xfId="1" applyFont="1" applyBorder="1" applyAlignment="1" applyProtection="1">
      <alignment horizontal="left" vertical="top" shrinkToFit="1"/>
      <protection locked="0" hidden="1"/>
    </xf>
    <xf numFmtId="0" fontId="2" fillId="0" borderId="7" xfId="1" applyFont="1" applyBorder="1" applyAlignment="1" applyProtection="1">
      <alignment horizontal="left" vertical="top" shrinkToFit="1"/>
      <protection locked="0" hidden="1"/>
    </xf>
    <xf numFmtId="20" fontId="2" fillId="0" borderId="7" xfId="1" applyNumberFormat="1" applyFont="1" applyBorder="1" applyAlignment="1" applyProtection="1">
      <alignment horizontal="left" vertical="top" shrinkToFit="1"/>
      <protection locked="0" hidden="1"/>
    </xf>
    <xf numFmtId="0" fontId="3" fillId="0" borderId="7" xfId="1" applyFont="1" applyBorder="1" applyAlignment="1" applyProtection="1">
      <alignment horizontal="left" vertical="top" shrinkToFit="1"/>
      <protection locked="0" hidden="1"/>
    </xf>
    <xf numFmtId="164" fontId="2" fillId="0" borderId="7" xfId="1" applyNumberFormat="1" applyFont="1" applyBorder="1" applyAlignment="1" applyProtection="1">
      <alignment horizontal="left" vertical="top" shrinkToFit="1"/>
      <protection locked="0" hidden="1"/>
    </xf>
    <xf numFmtId="164" fontId="2" fillId="0" borderId="7" xfId="1" applyNumberFormat="1" applyFont="1" applyBorder="1" applyAlignment="1" applyProtection="1">
      <alignment horizontal="center" vertical="center" shrinkToFit="1"/>
      <protection locked="0" hidden="1"/>
    </xf>
    <xf numFmtId="164" fontId="2" fillId="0" borderId="21" xfId="1" applyNumberFormat="1" applyFont="1" applyBorder="1" applyAlignment="1" applyProtection="1">
      <alignment vertical="top"/>
      <protection locked="0" hidden="1"/>
    </xf>
    <xf numFmtId="20" fontId="14" fillId="7" borderId="25" xfId="1" applyNumberFormat="1" applyFont="1" applyFill="1" applyBorder="1" applyAlignment="1" applyProtection="1">
      <alignment horizontal="center" vertical="center" shrinkToFit="1"/>
      <protection locked="0" hidden="1"/>
    </xf>
    <xf numFmtId="164" fontId="23" fillId="12" borderId="3" xfId="1" applyNumberFormat="1" applyFont="1" applyFill="1" applyBorder="1" applyAlignment="1" applyProtection="1">
      <alignment vertical="top"/>
      <protection locked="0" hidden="1"/>
    </xf>
    <xf numFmtId="20" fontId="14" fillId="7" borderId="10" xfId="1" applyNumberFormat="1" applyFont="1" applyFill="1" applyBorder="1" applyAlignment="1" applyProtection="1">
      <alignment horizontal="center" vertical="center" shrinkToFit="1"/>
      <protection locked="0" hidden="1"/>
    </xf>
    <xf numFmtId="164" fontId="23" fillId="12" borderId="8" xfId="1" applyNumberFormat="1" applyFont="1" applyFill="1" applyBorder="1" applyAlignment="1" applyProtection="1">
      <alignment vertical="top"/>
      <protection locked="0" hidden="1"/>
    </xf>
    <xf numFmtId="20" fontId="8" fillId="0" borderId="4" xfId="1" applyNumberFormat="1" applyFont="1" applyBorder="1" applyAlignment="1" applyProtection="1">
      <alignment horizontal="left" vertical="center" shrinkToFit="1"/>
      <protection locked="0" hidden="1"/>
    </xf>
    <xf numFmtId="20" fontId="8" fillId="0" borderId="0" xfId="1" applyNumberFormat="1" applyFont="1" applyAlignment="1" applyProtection="1">
      <alignment horizontal="left" vertical="center" shrinkToFit="1"/>
      <protection locked="0" hidden="1"/>
    </xf>
    <xf numFmtId="0" fontId="3" fillId="0" borderId="0" xfId="1" applyFont="1" applyAlignment="1" applyProtection="1">
      <alignment horizontal="left" vertical="center" shrinkToFit="1"/>
      <protection locked="0" hidden="1"/>
    </xf>
    <xf numFmtId="164" fontId="8" fillId="0" borderId="0" xfId="1" applyNumberFormat="1" applyFont="1" applyAlignment="1" applyProtection="1">
      <alignment horizontal="left" vertical="top" wrapText="1" shrinkToFit="1"/>
      <protection locked="0" hidden="1"/>
    </xf>
    <xf numFmtId="164" fontId="8" fillId="0" borderId="0" xfId="1" applyNumberFormat="1" applyFont="1" applyAlignment="1" applyProtection="1">
      <alignment horizontal="left" vertical="center" shrinkToFit="1"/>
      <protection locked="0" hidden="1"/>
    </xf>
    <xf numFmtId="0" fontId="8" fillId="0" borderId="0" xfId="1" applyFont="1" applyAlignment="1" applyProtection="1">
      <alignment horizontal="left" vertical="center" shrinkToFit="1"/>
      <protection locked="0" hidden="1"/>
    </xf>
    <xf numFmtId="164" fontId="8" fillId="0" borderId="5" xfId="1" applyNumberFormat="1" applyFont="1" applyBorder="1" applyAlignment="1" applyProtection="1">
      <alignment horizontal="left" vertical="top" wrapText="1"/>
      <protection locked="0" hidden="1"/>
    </xf>
    <xf numFmtId="20" fontId="7" fillId="0" borderId="4" xfId="1" applyNumberFormat="1" applyFont="1" applyBorder="1" applyAlignment="1" applyProtection="1">
      <alignment horizontal="left" vertical="center"/>
      <protection locked="0" hidden="1"/>
    </xf>
    <xf numFmtId="20" fontId="8" fillId="13" borderId="0" xfId="1" applyNumberFormat="1" applyFont="1" applyFill="1" applyAlignment="1" applyProtection="1">
      <alignment horizontal="left" vertical="center"/>
      <protection locked="0" hidden="1"/>
    </xf>
    <xf numFmtId="20" fontId="8" fillId="0" borderId="0" xfId="1" applyNumberFormat="1" applyFont="1" applyAlignment="1" applyProtection="1">
      <alignment horizontal="left" vertical="center"/>
      <protection locked="0" hidden="1"/>
    </xf>
    <xf numFmtId="0" fontId="8" fillId="2" borderId="5" xfId="1" applyFont="1" applyFill="1" applyBorder="1" applyAlignment="1" applyProtection="1">
      <alignment horizontal="left" vertical="top" wrapText="1"/>
      <protection locked="0" hidden="1"/>
    </xf>
    <xf numFmtId="20" fontId="8" fillId="0" borderId="0" xfId="1" applyNumberFormat="1" applyFont="1" applyAlignment="1">
      <alignment horizontal="left" vertical="top" shrinkToFit="1"/>
    </xf>
    <xf numFmtId="0" fontId="3" fillId="0" borderId="0" xfId="1" applyFont="1" applyAlignment="1">
      <alignment horizontal="center" vertical="top" shrinkToFit="1"/>
    </xf>
    <xf numFmtId="164" fontId="8" fillId="0" borderId="0" xfId="1" applyNumberFormat="1" applyFont="1" applyAlignment="1">
      <alignment horizontal="center" vertical="top" shrinkToFit="1"/>
    </xf>
    <xf numFmtId="0" fontId="20" fillId="0" borderId="0" xfId="2" applyNumberFormat="1" applyFont="1" applyFill="1" applyBorder="1" applyAlignment="1">
      <alignment horizontal="left" shrinkToFit="1"/>
    </xf>
    <xf numFmtId="164" fontId="8" fillId="0" borderId="5" xfId="1" applyNumberFormat="1" applyFont="1" applyBorder="1" applyAlignment="1">
      <alignment horizontal="left" vertical="top"/>
    </xf>
    <xf numFmtId="164" fontId="21" fillId="12" borderId="21" xfId="1" applyNumberFormat="1" applyFont="1" applyFill="1" applyBorder="1" applyAlignment="1">
      <alignment horizontal="left" vertical="center" shrinkToFit="1"/>
    </xf>
    <xf numFmtId="164" fontId="22" fillId="12" borderId="21" xfId="1" applyNumberFormat="1" applyFont="1" applyFill="1" applyBorder="1" applyAlignment="1">
      <alignment horizontal="left" vertical="center"/>
    </xf>
    <xf numFmtId="164" fontId="16" fillId="3" borderId="18" xfId="1" applyNumberFormat="1" applyFont="1" applyFill="1" applyBorder="1" applyAlignment="1" applyProtection="1">
      <alignment horizontal="center" vertical="center" shrinkToFit="1"/>
      <protection locked="0" hidden="1"/>
    </xf>
    <xf numFmtId="0" fontId="16" fillId="3" borderId="18" xfId="1" applyFont="1" applyFill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24" fillId="0" borderId="11" xfId="1" applyFont="1" applyBorder="1" applyAlignment="1" applyProtection="1">
      <alignment vertical="center" shrinkToFit="1"/>
      <protection locked="0" hidden="1"/>
    </xf>
    <xf numFmtId="0" fontId="24" fillId="3" borderId="11" xfId="1" applyFont="1" applyFill="1" applyBorder="1" applyAlignment="1" applyProtection="1">
      <alignment vertical="center" shrinkToFit="1"/>
      <protection locked="0" hidden="1"/>
    </xf>
    <xf numFmtId="20" fontId="24" fillId="0" borderId="11" xfId="1" applyNumberFormat="1" applyFont="1" applyBorder="1" applyAlignment="1" applyProtection="1">
      <alignment vertical="center" shrinkToFit="1"/>
      <protection locked="0" hidden="1"/>
    </xf>
    <xf numFmtId="0" fontId="6" fillId="0" borderId="11" xfId="1" applyFont="1" applyBorder="1" applyAlignment="1">
      <alignment vertical="center" shrinkToFit="1"/>
    </xf>
    <xf numFmtId="0" fontId="24" fillId="0" borderId="12" xfId="1" applyFont="1" applyBorder="1" applyAlignment="1" applyProtection="1">
      <alignment horizontal="left" vertical="top" shrinkToFit="1"/>
      <protection locked="0" hidden="1"/>
    </xf>
    <xf numFmtId="0" fontId="25" fillId="0" borderId="14" xfId="1" applyFont="1" applyBorder="1" applyAlignment="1" applyProtection="1">
      <alignment horizontal="left" vertical="top" shrinkToFit="1"/>
      <protection locked="0" hidden="1"/>
    </xf>
    <xf numFmtId="0" fontId="16" fillId="0" borderId="14" xfId="1" applyFont="1" applyBorder="1" applyAlignment="1" applyProtection="1">
      <alignment horizontal="left" vertical="top" shrinkToFit="1"/>
      <protection locked="0" hidden="1"/>
    </xf>
    <xf numFmtId="0" fontId="15" fillId="3" borderId="13" xfId="1" applyFont="1" applyFill="1" applyBorder="1" applyAlignment="1">
      <alignment horizontal="center" vertical="center" shrinkToFit="1"/>
    </xf>
    <xf numFmtId="0" fontId="2" fillId="8" borderId="26" xfId="1" applyFont="1" applyFill="1" applyBorder="1" applyAlignment="1" applyProtection="1">
      <alignment horizontal="left" vertical="top" shrinkToFit="1"/>
      <protection locked="0" hidden="1"/>
    </xf>
    <xf numFmtId="164" fontId="2" fillId="8" borderId="26" xfId="1" applyNumberFormat="1" applyFont="1" applyFill="1" applyBorder="1" applyAlignment="1" applyProtection="1">
      <alignment horizontal="left" vertical="top" shrinkToFit="1"/>
      <protection locked="0" hidden="1"/>
    </xf>
    <xf numFmtId="0" fontId="15" fillId="6" borderId="13" xfId="1" applyFont="1" applyFill="1" applyBorder="1" applyAlignment="1" applyProtection="1">
      <alignment vertical="center" shrinkToFit="1"/>
      <protection locked="0" hidden="1"/>
    </xf>
    <xf numFmtId="20" fontId="15" fillId="6" borderId="13" xfId="1" applyNumberFormat="1" applyFont="1" applyFill="1" applyBorder="1" applyAlignment="1" applyProtection="1">
      <alignment vertical="center" shrinkToFit="1"/>
      <protection locked="0" hidden="1"/>
    </xf>
    <xf numFmtId="164" fontId="2" fillId="8" borderId="7" xfId="1" applyNumberFormat="1" applyFont="1" applyFill="1" applyBorder="1" applyAlignment="1" applyProtection="1">
      <alignment horizontal="left" vertical="top" shrinkToFit="1"/>
      <protection locked="0" hidden="1"/>
    </xf>
    <xf numFmtId="20" fontId="2" fillId="8" borderId="7" xfId="1" applyNumberFormat="1" applyFont="1" applyFill="1" applyBorder="1" applyAlignment="1" applyProtection="1">
      <alignment horizontal="left" vertical="top" shrinkToFit="1"/>
      <protection locked="0" hidden="1"/>
    </xf>
    <xf numFmtId="0" fontId="3" fillId="8" borderId="7" xfId="1" applyFont="1" applyFill="1" applyBorder="1" applyAlignment="1" applyProtection="1">
      <alignment horizontal="left" vertical="top" shrinkToFit="1"/>
      <protection locked="0" hidden="1"/>
    </xf>
    <xf numFmtId="164" fontId="2" fillId="8" borderId="7" xfId="1" applyNumberFormat="1" applyFont="1" applyFill="1" applyBorder="1" applyAlignment="1" applyProtection="1">
      <alignment horizontal="left" shrinkToFit="1"/>
      <protection locked="0" hidden="1"/>
    </xf>
    <xf numFmtId="0" fontId="2" fillId="8" borderId="7" xfId="1" applyFont="1" applyFill="1" applyBorder="1" applyAlignment="1" applyProtection="1">
      <alignment horizontal="left" shrinkToFit="1"/>
      <protection locked="0" hidden="1"/>
    </xf>
    <xf numFmtId="0" fontId="2" fillId="8" borderId="8" xfId="1" applyFont="1" applyFill="1" applyBorder="1" applyAlignment="1">
      <alignment vertical="top"/>
    </xf>
    <xf numFmtId="0" fontId="26" fillId="0" borderId="4" xfId="1" applyFont="1" applyBorder="1" applyAlignment="1" applyProtection="1">
      <alignment horizontal="left" vertical="top" shrinkToFit="1"/>
      <protection locked="0" hidden="1"/>
    </xf>
    <xf numFmtId="0" fontId="26" fillId="0" borderId="0" xfId="1" applyFont="1" applyAlignment="1" applyProtection="1">
      <alignment horizontal="left" vertical="top" shrinkToFit="1"/>
      <protection locked="0" hidden="1"/>
    </xf>
    <xf numFmtId="164" fontId="18" fillId="0" borderId="0" xfId="2" applyNumberFormat="1" applyFont="1" applyFill="1" applyBorder="1" applyAlignment="1" applyProtection="1">
      <alignment horizontal="left" vertical="top" shrinkToFit="1"/>
      <protection locked="0" hidden="1"/>
    </xf>
    <xf numFmtId="0" fontId="3" fillId="0" borderId="0" xfId="1" applyFont="1" applyAlignment="1">
      <alignment horizontal="left" shrinkToFit="1"/>
    </xf>
    <xf numFmtId="0" fontId="2" fillId="0" borderId="2" xfId="1" applyFont="1" applyBorder="1" applyAlignment="1">
      <alignment horizontal="left" shrinkToFit="1"/>
    </xf>
    <xf numFmtId="164" fontId="6" fillId="0" borderId="0" xfId="1" applyNumberFormat="1" applyFont="1" applyAlignment="1" applyProtection="1">
      <alignment horizontal="left" vertical="top" wrapText="1" shrinkToFit="1"/>
      <protection locked="0" hidden="1"/>
    </xf>
    <xf numFmtId="0" fontId="6" fillId="0" borderId="0" xfId="1" applyFont="1" applyAlignment="1" applyProtection="1">
      <alignment horizontal="left" vertical="top" wrapText="1" shrinkToFit="1"/>
      <protection locked="0" hidden="1"/>
    </xf>
    <xf numFmtId="49" fontId="26" fillId="0" borderId="3" xfId="1" applyNumberFormat="1" applyFont="1" applyBorder="1" applyAlignment="1" applyProtection="1">
      <alignment horizontal="left" vertical="top"/>
      <protection locked="0" hidden="1"/>
    </xf>
    <xf numFmtId="0" fontId="2" fillId="0" borderId="4" xfId="1" applyFont="1" applyBorder="1" applyAlignment="1">
      <alignment shrinkToFit="1"/>
    </xf>
    <xf numFmtId="0" fontId="2" fillId="0" borderId="5" xfId="1" applyFont="1" applyBorder="1"/>
    <xf numFmtId="0" fontId="6" fillId="0" borderId="30" xfId="1" applyFont="1" applyBorder="1" applyAlignment="1">
      <alignment horizontal="left" vertical="center" shrinkToFit="1"/>
    </xf>
    <xf numFmtId="0" fontId="2" fillId="0" borderId="5" xfId="1" applyFont="1" applyBorder="1" applyProtection="1">
      <protection locked="0"/>
    </xf>
    <xf numFmtId="0" fontId="2" fillId="0" borderId="6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20" fontId="2" fillId="0" borderId="7" xfId="1" applyNumberFormat="1" applyFont="1" applyBorder="1" applyAlignment="1">
      <alignment shrinkToFit="1"/>
    </xf>
    <xf numFmtId="0" fontId="3" fillId="0" borderId="7" xfId="1" applyFont="1" applyBorder="1" applyAlignment="1">
      <alignment shrinkToFit="1"/>
    </xf>
    <xf numFmtId="0" fontId="2" fillId="0" borderId="8" xfId="1" applyFont="1" applyBorder="1"/>
    <xf numFmtId="0" fontId="2" fillId="0" borderId="0" xfId="1" applyFont="1" applyAlignment="1">
      <alignment horizontal="left" vertical="top" shrinkToFit="1"/>
    </xf>
    <xf numFmtId="0" fontId="2" fillId="0" borderId="0" xfId="1" applyFont="1" applyAlignment="1">
      <alignment vertical="top" shrinkToFit="1"/>
    </xf>
    <xf numFmtId="49" fontId="6" fillId="5" borderId="9" xfId="1" applyNumberFormat="1" applyFont="1" applyFill="1" applyBorder="1" applyAlignment="1" applyProtection="1">
      <alignment horizontal="left" vertical="top" shrinkToFit="1"/>
      <protection locked="0" hidden="1"/>
    </xf>
    <xf numFmtId="0" fontId="2" fillId="0" borderId="13" xfId="1" applyFont="1" applyBorder="1" applyAlignment="1" applyProtection="1">
      <alignment horizontal="center" vertical="center" shrinkToFit="1"/>
      <protection locked="0" hidden="1"/>
    </xf>
    <xf numFmtId="0" fontId="2" fillId="3" borderId="13" xfId="1" applyFont="1" applyFill="1" applyBorder="1" applyAlignment="1" applyProtection="1">
      <alignment horizontal="center" vertical="center" shrinkToFit="1"/>
      <protection locked="0" hidden="1"/>
    </xf>
    <xf numFmtId="20" fontId="2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2" fillId="0" borderId="14" xfId="1" applyFont="1" applyBorder="1" applyAlignment="1" applyProtection="1">
      <alignment horizontal="left" vertical="top" shrinkToFit="1"/>
      <protection locked="0" hidden="1"/>
    </xf>
    <xf numFmtId="0" fontId="2" fillId="0" borderId="14" xfId="1" applyFont="1" applyBorder="1" applyAlignment="1" applyProtection="1">
      <alignment horizontal="left" vertical="top"/>
      <protection locked="0" hidden="1"/>
    </xf>
    <xf numFmtId="0" fontId="2" fillId="6" borderId="13" xfId="1" applyFont="1" applyFill="1" applyBorder="1" applyAlignment="1" applyProtection="1">
      <alignment horizontal="left" vertical="top" shrinkToFit="1"/>
      <protection locked="0" hidden="1"/>
    </xf>
    <xf numFmtId="20" fontId="2" fillId="6" borderId="13" xfId="1" applyNumberFormat="1" applyFont="1" applyFill="1" applyBorder="1" applyAlignment="1" applyProtection="1">
      <alignment horizontal="left" vertical="top" shrinkToFit="1"/>
      <protection locked="0" hidden="1"/>
    </xf>
    <xf numFmtId="0" fontId="2" fillId="6" borderId="13" xfId="1" applyFont="1" applyFill="1" applyBorder="1" applyAlignment="1" applyProtection="1">
      <alignment horizontal="center" vertical="center" shrinkToFit="1"/>
      <protection locked="0" hidden="1"/>
    </xf>
    <xf numFmtId="0" fontId="2" fillId="0" borderId="0" xfId="1" applyFont="1" applyAlignment="1" applyProtection="1">
      <alignment horizontal="center" vertical="center" shrinkToFit="1"/>
      <protection locked="0" hidden="1"/>
    </xf>
    <xf numFmtId="164" fontId="3" fillId="0" borderId="0" xfId="1" applyNumberFormat="1" applyFont="1" applyAlignment="1" applyProtection="1">
      <alignment horizontal="left" vertical="top"/>
      <protection locked="0" hidden="1"/>
    </xf>
    <xf numFmtId="0" fontId="3" fillId="0" borderId="18" xfId="1" applyFont="1" applyBorder="1" applyAlignment="1" applyProtection="1">
      <alignment horizontal="center" vertical="top" shrinkToFit="1"/>
      <protection locked="0" hidden="1"/>
    </xf>
    <xf numFmtId="0" fontId="3" fillId="3" borderId="18" xfId="1" applyFont="1" applyFill="1" applyBorder="1" applyAlignment="1" applyProtection="1">
      <alignment horizontal="center" vertical="top" shrinkToFit="1"/>
      <protection locked="0" hidden="1"/>
    </xf>
    <xf numFmtId="20" fontId="3" fillId="0" borderId="18" xfId="1" applyNumberFormat="1" applyFont="1" applyBorder="1" applyAlignment="1" applyProtection="1">
      <alignment horizontal="center" vertical="top" shrinkToFit="1"/>
      <protection locked="0" hidden="1"/>
    </xf>
    <xf numFmtId="0" fontId="2" fillId="3" borderId="18" xfId="1" applyFont="1" applyFill="1" applyBorder="1" applyAlignment="1" applyProtection="1">
      <alignment horizontal="center" vertical="top" shrinkToFit="1"/>
      <protection locked="0" hidden="1"/>
    </xf>
    <xf numFmtId="0" fontId="3" fillId="0" borderId="19" xfId="1" applyFont="1" applyBorder="1" applyAlignment="1" applyProtection="1">
      <alignment horizontal="left" vertical="top" shrinkToFit="1"/>
      <protection locked="0" hidden="1"/>
    </xf>
    <xf numFmtId="0" fontId="3" fillId="0" borderId="18" xfId="1" applyFont="1" applyBorder="1" applyAlignment="1" applyProtection="1">
      <alignment horizontal="center" vertical="center" shrinkToFit="1"/>
      <protection locked="0" hidden="1"/>
    </xf>
    <xf numFmtId="20" fontId="3" fillId="0" borderId="18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18" xfId="1" applyFont="1" applyFill="1" applyBorder="1" applyAlignment="1" applyProtection="1">
      <alignment horizontal="center" vertical="center" shrinkToFit="1"/>
      <protection locked="0" hidden="1"/>
    </xf>
    <xf numFmtId="164" fontId="3" fillId="0" borderId="19" xfId="1" applyNumberFormat="1" applyFont="1" applyBorder="1" applyAlignment="1" applyProtection="1">
      <alignment horizontal="left" vertical="top"/>
      <protection locked="0" hidden="1"/>
    </xf>
    <xf numFmtId="0" fontId="2" fillId="0" borderId="13" xfId="1" applyFont="1" applyBorder="1" applyAlignment="1" applyProtection="1">
      <alignment horizontal="center" vertical="top" shrinkToFit="1"/>
      <protection locked="0" hidden="1"/>
    </xf>
    <xf numFmtId="0" fontId="2" fillId="3" borderId="13" xfId="1" applyFont="1" applyFill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 applyProtection="1">
      <alignment horizontal="center" vertical="top" shrinkToFit="1"/>
      <protection locked="0" hidden="1"/>
    </xf>
    <xf numFmtId="0" fontId="6" fillId="3" borderId="13" xfId="1" applyFont="1" applyFill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>
      <alignment shrinkToFit="1"/>
    </xf>
    <xf numFmtId="0" fontId="2" fillId="3" borderId="13" xfId="1" applyFont="1" applyFill="1" applyBorder="1" applyAlignment="1">
      <alignment vertical="top" shrinkToFit="1"/>
    </xf>
    <xf numFmtId="20" fontId="2" fillId="0" borderId="13" xfId="1" applyNumberFormat="1" applyFont="1" applyBorder="1" applyAlignment="1">
      <alignment vertical="top" shrinkToFit="1"/>
    </xf>
    <xf numFmtId="20" fontId="2" fillId="3" borderId="13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0" borderId="13" xfId="1" applyNumberFormat="1" applyFont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>
      <alignment horizontal="center" vertical="top" shrinkToFit="1"/>
    </xf>
    <xf numFmtId="0" fontId="2" fillId="6" borderId="13" xfId="1" applyFont="1" applyFill="1" applyBorder="1" applyAlignment="1" applyProtection="1">
      <alignment horizontal="center" vertical="top" shrinkToFit="1"/>
      <protection locked="0" hidden="1"/>
    </xf>
    <xf numFmtId="20" fontId="3" fillId="6" borderId="13" xfId="1" applyNumberFormat="1" applyFont="1" applyFill="1" applyBorder="1" applyAlignment="1" applyProtection="1">
      <alignment horizontal="center" vertical="top" shrinkToFit="1"/>
      <protection locked="0" hidden="1"/>
    </xf>
    <xf numFmtId="0" fontId="2" fillId="0" borderId="14" xfId="1" applyFont="1" applyBorder="1" applyAlignment="1">
      <alignment horizontal="left" vertical="top" shrinkToFit="1"/>
    </xf>
    <xf numFmtId="164" fontId="3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13" xfId="1" applyFont="1" applyFill="1" applyBorder="1" applyAlignment="1" applyProtection="1">
      <alignment horizontal="center" vertical="top" shrinkToFit="1"/>
      <protection locked="0" hidden="1"/>
    </xf>
    <xf numFmtId="0" fontId="2" fillId="6" borderId="13" xfId="1" applyFont="1" applyFill="1" applyBorder="1" applyAlignment="1">
      <alignment shrinkToFit="1"/>
    </xf>
    <xf numFmtId="20" fontId="2" fillId="6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14" xfId="1" applyFont="1" applyBorder="1"/>
    <xf numFmtId="0" fontId="2" fillId="0" borderId="0" xfId="1" applyFont="1" applyAlignment="1" applyProtection="1">
      <alignment horizontal="left" vertical="top" shrinkToFit="1"/>
      <protection locked="0" hidden="1"/>
    </xf>
    <xf numFmtId="20" fontId="7" fillId="2" borderId="0" xfId="1" applyNumberFormat="1" applyFont="1" applyFill="1" applyAlignment="1" applyProtection="1">
      <alignment horizontal="center" vertical="center" shrinkToFit="1"/>
      <protection locked="0" hidden="1"/>
    </xf>
    <xf numFmtId="164" fontId="21" fillId="12" borderId="21" xfId="1" applyNumberFormat="1" applyFont="1" applyFill="1" applyBorder="1" applyAlignment="1">
      <alignment horizontal="left" vertical="top" shrinkToFit="1"/>
    </xf>
    <xf numFmtId="164" fontId="22" fillId="12" borderId="21" xfId="1" applyNumberFormat="1" applyFont="1" applyFill="1" applyBorder="1" applyAlignment="1">
      <alignment horizontal="left" vertical="top"/>
    </xf>
    <xf numFmtId="0" fontId="2" fillId="0" borderId="24" xfId="1" applyFont="1" applyBorder="1" applyAlignment="1" applyProtection="1">
      <alignment horizontal="left" vertical="top" shrinkToFit="1"/>
      <protection locked="0" hidden="1"/>
    </xf>
    <xf numFmtId="164" fontId="2" fillId="0" borderId="24" xfId="1" applyNumberFormat="1" applyFont="1" applyBorder="1" applyAlignment="1" applyProtection="1">
      <alignment vertical="top"/>
      <protection locked="0" hidden="1"/>
    </xf>
    <xf numFmtId="20" fontId="2" fillId="7" borderId="25" xfId="1" applyNumberFormat="1" applyFont="1" applyFill="1" applyBorder="1" applyAlignment="1" applyProtection="1">
      <alignment horizontal="center" vertical="center" shrinkToFit="1"/>
      <protection locked="0" hidden="1"/>
    </xf>
    <xf numFmtId="20" fontId="2" fillId="7" borderId="10" xfId="1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0" xfId="1" applyFont="1" applyAlignment="1" applyProtection="1">
      <alignment horizontal="left" vertical="center" shrinkToFit="1"/>
      <protection locked="0" hidden="1"/>
    </xf>
    <xf numFmtId="164" fontId="8" fillId="0" borderId="0" xfId="1" applyNumberFormat="1" applyFont="1" applyAlignment="1" applyProtection="1">
      <alignment horizontal="left" vertical="top" wrapText="1"/>
      <protection locked="0" hidden="1"/>
    </xf>
    <xf numFmtId="0" fontId="2" fillId="0" borderId="0" xfId="1" applyFont="1" applyAlignment="1">
      <alignment horizontal="center" vertical="top" shrinkToFit="1"/>
    </xf>
    <xf numFmtId="164" fontId="8" fillId="0" borderId="0" xfId="1" applyNumberFormat="1" applyFont="1" applyAlignment="1">
      <alignment horizontal="left" vertical="top"/>
    </xf>
    <xf numFmtId="164" fontId="3" fillId="3" borderId="18" xfId="1" applyNumberFormat="1" applyFont="1" applyFill="1" applyBorder="1" applyAlignment="1" applyProtection="1">
      <alignment horizontal="center" vertical="center" shrinkToFit="1"/>
      <protection locked="0" hidden="1"/>
    </xf>
    <xf numFmtId="0" fontId="2" fillId="3" borderId="18" xfId="1" applyFont="1" applyFill="1" applyBorder="1" applyAlignment="1">
      <alignment shrinkToFit="1"/>
    </xf>
    <xf numFmtId="0" fontId="2" fillId="0" borderId="18" xfId="1" applyFont="1" applyBorder="1" applyAlignment="1">
      <alignment shrinkToFit="1"/>
    </xf>
    <xf numFmtId="0" fontId="3" fillId="0" borderId="11" xfId="1" applyFont="1" applyBorder="1" applyAlignment="1" applyProtection="1">
      <alignment horizontal="center" vertical="center" shrinkToFit="1"/>
      <protection locked="0" hidden="1"/>
    </xf>
    <xf numFmtId="0" fontId="3" fillId="3" borderId="11" xfId="1" applyFont="1" applyFill="1" applyBorder="1" applyAlignment="1" applyProtection="1">
      <alignment horizontal="center" vertical="center" shrinkToFit="1"/>
      <protection locked="0" hidden="1"/>
    </xf>
    <xf numFmtId="20" fontId="3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2" fillId="0" borderId="11" xfId="1" applyFont="1" applyBorder="1" applyAlignment="1">
      <alignment shrinkToFit="1"/>
    </xf>
    <xf numFmtId="0" fontId="3" fillId="0" borderId="12" xfId="1" applyFont="1" applyBorder="1" applyAlignment="1" applyProtection="1">
      <alignment horizontal="left" vertical="top"/>
      <protection locked="0" hidden="1"/>
    </xf>
    <xf numFmtId="0" fontId="27" fillId="0" borderId="14" xfId="1" applyFont="1" applyBorder="1" applyAlignment="1" applyProtection="1">
      <alignment horizontal="left" vertical="top"/>
      <protection locked="0" hidden="1"/>
    </xf>
    <xf numFmtId="0" fontId="3" fillId="0" borderId="14" xfId="1" applyFont="1" applyBorder="1" applyAlignment="1" applyProtection="1">
      <alignment horizontal="left" vertical="top" shrinkToFit="1"/>
      <protection locked="0" hidden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14" xfId="1" applyFont="1" applyBorder="1" applyAlignment="1">
      <alignment shrinkToFit="1"/>
    </xf>
    <xf numFmtId="49" fontId="26" fillId="0" borderId="2" xfId="1" applyNumberFormat="1" applyFont="1" applyBorder="1" applyAlignment="1" applyProtection="1">
      <alignment horizontal="left" vertical="top"/>
      <protection locked="0" hidden="1"/>
    </xf>
    <xf numFmtId="0" fontId="2" fillId="0" borderId="0" xfId="1" applyFont="1" applyProtection="1">
      <protection locked="0"/>
    </xf>
    <xf numFmtId="0" fontId="15" fillId="3" borderId="0" xfId="1" applyFont="1" applyFill="1" applyAlignment="1">
      <alignment horizontal="center" vertical="center" shrinkToFit="1"/>
    </xf>
    <xf numFmtId="0" fontId="16" fillId="0" borderId="12" xfId="1" applyFont="1" applyBorder="1" applyAlignment="1" applyProtection="1">
      <alignment horizontal="left" vertical="top" shrinkToFit="1"/>
      <protection locked="0" hidden="1"/>
    </xf>
    <xf numFmtId="0" fontId="30" fillId="0" borderId="14" xfId="1" applyFont="1" applyBorder="1" applyAlignment="1" applyProtection="1">
      <alignment horizontal="left" vertical="top" shrinkToFit="1"/>
      <protection locked="0" hidden="1"/>
    </xf>
    <xf numFmtId="0" fontId="31" fillId="0" borderId="14" xfId="1" applyFont="1" applyBorder="1" applyAlignment="1" applyProtection="1">
      <alignment horizontal="left" vertical="top" shrinkToFit="1"/>
      <protection locked="0" hidden="1"/>
    </xf>
    <xf numFmtId="0" fontId="2" fillId="0" borderId="11" xfId="1" applyFont="1" applyBorder="1" applyAlignment="1" applyProtection="1">
      <alignment horizontal="center" vertical="center" shrinkToFit="1"/>
      <protection locked="0" hidden="1"/>
    </xf>
    <xf numFmtId="0" fontId="2" fillId="3" borderId="11" xfId="1" applyFont="1" applyFill="1" applyBorder="1" applyAlignment="1" applyProtection="1">
      <alignment horizontal="center" vertical="center" shrinkToFit="1"/>
      <protection locked="0" hidden="1"/>
    </xf>
    <xf numFmtId="20" fontId="2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2" fillId="0" borderId="12" xfId="1" applyFont="1" applyBorder="1" applyAlignment="1" applyProtection="1">
      <alignment horizontal="left" vertical="top" shrinkToFit="1"/>
      <protection locked="0" hidden="1"/>
    </xf>
    <xf numFmtId="0" fontId="3" fillId="3" borderId="13" xfId="1" applyFont="1" applyFill="1" applyBorder="1" applyAlignment="1" applyProtection="1">
      <alignment horizontal="center" vertical="center" shrinkToFit="1"/>
      <protection locked="0" hidden="1"/>
    </xf>
    <xf numFmtId="0" fontId="3" fillId="6" borderId="13" xfId="1" applyFont="1" applyFill="1" applyBorder="1" applyAlignment="1" applyProtection="1">
      <alignment horizontal="left" vertical="top" shrinkToFit="1"/>
      <protection locked="0" hidden="1"/>
    </xf>
    <xf numFmtId="164" fontId="3" fillId="0" borderId="19" xfId="1" applyNumberFormat="1" applyFont="1" applyBorder="1" applyAlignment="1" applyProtection="1">
      <alignment horizontal="left" vertical="top" shrinkToFit="1"/>
      <protection locked="0" hidden="1"/>
    </xf>
    <xf numFmtId="20" fontId="2" fillId="0" borderId="13" xfId="1" applyNumberFormat="1" applyFont="1" applyBorder="1" applyAlignment="1">
      <alignment horizontal="center" vertical="center" shrinkToFit="1"/>
    </xf>
    <xf numFmtId="0" fontId="3" fillId="3" borderId="13" xfId="1" applyFont="1" applyFill="1" applyBorder="1" applyAlignment="1">
      <alignment vertical="top" shrinkToFit="1"/>
    </xf>
    <xf numFmtId="0" fontId="2" fillId="3" borderId="13" xfId="1" quotePrefix="1" applyFont="1" applyFill="1" applyBorder="1" applyAlignment="1" applyProtection="1">
      <alignment horizontal="center" vertical="top" shrinkToFit="1"/>
      <protection locked="0" hidden="1"/>
    </xf>
    <xf numFmtId="20" fontId="2" fillId="0" borderId="0" xfId="1" applyNumberFormat="1" applyFont="1" applyAlignment="1">
      <alignment horizontal="center" vertical="center" shrinkToFit="1"/>
    </xf>
    <xf numFmtId="0" fontId="3" fillId="6" borderId="13" xfId="1" applyFont="1" applyFill="1" applyBorder="1" applyAlignment="1" applyProtection="1">
      <alignment horizontal="center" vertical="top" shrinkToFit="1"/>
      <protection locked="0" hidden="1"/>
    </xf>
    <xf numFmtId="0" fontId="3" fillId="3" borderId="18" xfId="1" applyFont="1" applyFill="1" applyBorder="1" applyAlignment="1">
      <alignment shrinkToFit="1"/>
    </xf>
    <xf numFmtId="0" fontId="3" fillId="0" borderId="12" xfId="1" applyFont="1" applyBorder="1" applyAlignment="1" applyProtection="1">
      <alignment horizontal="left" vertical="center" shrinkToFit="1"/>
      <protection locked="0" hidden="1"/>
    </xf>
    <xf numFmtId="0" fontId="2" fillId="0" borderId="14" xfId="1" applyFont="1" applyBorder="1" applyAlignment="1" applyProtection="1">
      <alignment horizontal="left" vertical="center" shrinkToFit="1"/>
      <protection locked="0" hidden="1"/>
    </xf>
    <xf numFmtId="0" fontId="27" fillId="0" borderId="14" xfId="1" applyFont="1" applyBorder="1" applyAlignment="1" applyProtection="1">
      <alignment horizontal="left" vertical="center" shrinkToFit="1"/>
      <protection locked="0" hidden="1"/>
    </xf>
    <xf numFmtId="0" fontId="2" fillId="0" borderId="14" xfId="1" applyFont="1" applyBorder="1" applyAlignment="1">
      <alignment horizontal="left" vertical="center" shrinkToFit="1"/>
    </xf>
    <xf numFmtId="0" fontId="14" fillId="3" borderId="13" xfId="1" applyFont="1" applyFill="1" applyBorder="1" applyAlignment="1" applyProtection="1">
      <alignment horizontal="center" vertical="center" shrinkToFit="1"/>
      <protection locked="0" hidden="1"/>
    </xf>
    <xf numFmtId="20" fontId="14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2" fillId="3" borderId="13" xfId="1" applyFont="1" applyFill="1" applyBorder="1" applyAlignment="1" applyProtection="1">
      <alignment horizontal="center" vertical="center" shrinkToFit="1"/>
      <protection locked="0" hidden="1"/>
    </xf>
    <xf numFmtId="0" fontId="14" fillId="0" borderId="14" xfId="1" applyFont="1" applyBorder="1" applyAlignment="1" applyProtection="1">
      <alignment horizontal="left" vertical="top" shrinkToFit="1"/>
      <protection locked="0" hidden="1"/>
    </xf>
    <xf numFmtId="0" fontId="14" fillId="0" borderId="14" xfId="1" applyFont="1" applyBorder="1" applyAlignment="1" applyProtection="1">
      <alignment horizontal="left" vertical="center" shrinkToFit="1"/>
      <protection locked="0" hidden="1"/>
    </xf>
    <xf numFmtId="0" fontId="32" fillId="6" borderId="13" xfId="1" applyFont="1" applyFill="1" applyBorder="1" applyAlignment="1" applyProtection="1">
      <alignment horizontal="left" vertical="top" shrinkToFit="1"/>
      <protection locked="0" hidden="1"/>
    </xf>
    <xf numFmtId="20" fontId="14" fillId="6" borderId="13" xfId="1" applyNumberFormat="1" applyFont="1" applyFill="1" applyBorder="1" applyAlignment="1" applyProtection="1">
      <alignment horizontal="left" vertical="top" shrinkToFit="1"/>
      <protection locked="0" hidden="1"/>
    </xf>
    <xf numFmtId="20" fontId="15" fillId="6" borderId="13" xfId="1" applyNumberFormat="1" applyFont="1" applyFill="1" applyBorder="1" applyAlignment="1" applyProtection="1">
      <alignment horizontal="left" vertical="top" shrinkToFit="1"/>
      <protection locked="0" hidden="1"/>
    </xf>
    <xf numFmtId="0" fontId="16" fillId="3" borderId="18" xfId="1" applyFont="1" applyFill="1" applyBorder="1" applyAlignment="1" applyProtection="1">
      <alignment horizontal="center" vertical="top" shrinkToFit="1"/>
      <protection locked="0" hidden="1"/>
    </xf>
    <xf numFmtId="20" fontId="16" fillId="0" borderId="18" xfId="1" applyNumberFormat="1" applyFont="1" applyBorder="1" applyAlignment="1" applyProtection="1">
      <alignment horizontal="center" vertical="top" shrinkToFit="1"/>
      <protection locked="0" hidden="1"/>
    </xf>
    <xf numFmtId="0" fontId="15" fillId="0" borderId="13" xfId="1" applyFont="1" applyBorder="1" applyAlignment="1" applyProtection="1">
      <alignment horizontal="center" vertical="top" shrinkToFit="1"/>
      <protection locked="0" hidden="1"/>
    </xf>
    <xf numFmtId="0" fontId="15" fillId="3" borderId="13" xfId="1" applyFont="1" applyFill="1" applyBorder="1" applyAlignment="1" applyProtection="1">
      <alignment horizontal="center" vertical="top" shrinkToFit="1"/>
      <protection locked="0" hidden="1"/>
    </xf>
    <xf numFmtId="20" fontId="15" fillId="0" borderId="13" xfId="1" applyNumberFormat="1" applyFont="1" applyBorder="1" applyAlignment="1" applyProtection="1">
      <alignment horizontal="center" vertical="top" shrinkToFit="1"/>
      <protection locked="0" hidden="1"/>
    </xf>
    <xf numFmtId="0" fontId="16" fillId="3" borderId="13" xfId="1" applyFont="1" applyFill="1" applyBorder="1" applyAlignment="1" applyProtection="1">
      <alignment horizontal="center" vertical="top" shrinkToFit="1"/>
      <protection locked="0" hidden="1"/>
    </xf>
    <xf numFmtId="20" fontId="14" fillId="0" borderId="13" xfId="1" applyNumberFormat="1" applyFont="1" applyBorder="1" applyAlignment="1">
      <alignment horizontal="center" vertical="center" shrinkToFit="1"/>
    </xf>
    <xf numFmtId="0" fontId="16" fillId="3" borderId="13" xfId="1" applyFont="1" applyFill="1" applyBorder="1" applyAlignment="1">
      <alignment vertical="top" shrinkToFit="1"/>
    </xf>
    <xf numFmtId="20" fontId="15" fillId="0" borderId="13" xfId="1" applyNumberFormat="1" applyFont="1" applyBorder="1" applyAlignment="1">
      <alignment vertical="top" shrinkToFit="1"/>
    </xf>
    <xf numFmtId="0" fontId="14" fillId="3" borderId="13" xfId="1" quotePrefix="1" applyFont="1" applyFill="1" applyBorder="1" applyAlignment="1" applyProtection="1">
      <alignment horizontal="center" vertical="top" shrinkToFit="1"/>
      <protection locked="0" hidden="1"/>
    </xf>
    <xf numFmtId="20" fontId="14" fillId="0" borderId="0" xfId="1" applyNumberFormat="1" applyFont="1" applyAlignment="1">
      <alignment horizontal="center" vertical="center" shrinkToFit="1"/>
    </xf>
    <xf numFmtId="164" fontId="15" fillId="0" borderId="13" xfId="1" applyNumberFormat="1" applyFont="1" applyBorder="1" applyAlignment="1" applyProtection="1">
      <alignment horizontal="center" vertical="top" shrinkToFit="1"/>
      <protection locked="0" hidden="1"/>
    </xf>
    <xf numFmtId="20" fontId="15" fillId="0" borderId="13" xfId="1" applyNumberFormat="1" applyFont="1" applyBorder="1" applyAlignment="1">
      <alignment horizontal="center" vertical="top" shrinkToFit="1"/>
    </xf>
    <xf numFmtId="0" fontId="16" fillId="6" borderId="13" xfId="1" applyFont="1" applyFill="1" applyBorder="1" applyAlignment="1" applyProtection="1">
      <alignment horizontal="center" vertical="top" shrinkToFit="1"/>
      <protection locked="0" hidden="1"/>
    </xf>
    <xf numFmtId="20" fontId="16" fillId="6" borderId="13" xfId="1" applyNumberFormat="1" applyFont="1" applyFill="1" applyBorder="1" applyAlignment="1" applyProtection="1">
      <alignment horizontal="center" vertical="top" shrinkToFit="1"/>
      <protection locked="0" hidden="1"/>
    </xf>
    <xf numFmtId="0" fontId="15" fillId="6" borderId="13" xfId="1" applyFont="1" applyFill="1" applyBorder="1" applyAlignment="1">
      <alignment shrinkToFit="1"/>
    </xf>
    <xf numFmtId="0" fontId="14" fillId="0" borderId="14" xfId="1" applyFont="1" applyBorder="1"/>
    <xf numFmtId="0" fontId="16" fillId="3" borderId="18" xfId="1" applyFont="1" applyFill="1" applyBorder="1" applyAlignment="1">
      <alignment shrinkToFit="1"/>
    </xf>
    <xf numFmtId="0" fontId="15" fillId="0" borderId="18" xfId="1" applyFont="1" applyBorder="1" applyAlignment="1">
      <alignment shrinkToFit="1"/>
    </xf>
    <xf numFmtId="0" fontId="24" fillId="0" borderId="11" xfId="1" applyFont="1" applyBorder="1" applyAlignment="1" applyProtection="1">
      <alignment horizontal="center" vertical="center" shrinkToFit="1"/>
      <protection locked="0" hidden="1"/>
    </xf>
    <xf numFmtId="0" fontId="24" fillId="3" borderId="11" xfId="1" applyFont="1" applyFill="1" applyBorder="1" applyAlignment="1" applyProtection="1">
      <alignment horizontal="center" vertical="center" shrinkToFit="1"/>
      <protection locked="0" hidden="1"/>
    </xf>
    <xf numFmtId="20" fontId="24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11" xfId="1" applyFont="1" applyBorder="1" applyAlignment="1">
      <alignment shrinkToFit="1"/>
    </xf>
    <xf numFmtId="0" fontId="24" fillId="0" borderId="12" xfId="1" applyFont="1" applyBorder="1" applyAlignment="1" applyProtection="1">
      <alignment horizontal="left" vertical="center" shrinkToFit="1"/>
      <protection locked="0" hidden="1"/>
    </xf>
    <xf numFmtId="0" fontId="15" fillId="0" borderId="14" xfId="1" applyFont="1" applyBorder="1" applyAlignment="1" applyProtection="1">
      <alignment horizontal="left" vertical="center" shrinkToFit="1"/>
      <protection locked="0" hidden="1"/>
    </xf>
    <xf numFmtId="0" fontId="25" fillId="0" borderId="14" xfId="1" applyFont="1" applyBorder="1" applyAlignment="1" applyProtection="1">
      <alignment horizontal="left" vertical="center" shrinkToFit="1"/>
      <protection locked="0" hidden="1"/>
    </xf>
    <xf numFmtId="0" fontId="14" fillId="3" borderId="13" xfId="1" applyFont="1" applyFill="1" applyBorder="1" applyAlignment="1">
      <alignment horizontal="center" vertical="center" shrinkToFit="1"/>
    </xf>
    <xf numFmtId="0" fontId="14" fillId="6" borderId="13" xfId="1" applyFont="1" applyFill="1" applyBorder="1" applyAlignment="1" applyProtection="1">
      <alignment horizontal="center" vertical="center" shrinkToFit="1"/>
      <protection locked="0" hidden="1"/>
    </xf>
    <xf numFmtId="0" fontId="34" fillId="0" borderId="0" xfId="3" applyFont="1"/>
    <xf numFmtId="0" fontId="34" fillId="0" borderId="0" xfId="3" applyFont="1" applyAlignment="1">
      <alignment shrinkToFit="1"/>
    </xf>
    <xf numFmtId="20" fontId="34" fillId="0" borderId="0" xfId="3" applyNumberFormat="1" applyFont="1" applyAlignment="1">
      <alignment shrinkToFit="1"/>
    </xf>
    <xf numFmtId="0" fontId="35" fillId="0" borderId="0" xfId="3" applyFont="1" applyAlignment="1">
      <alignment shrinkToFit="1"/>
    </xf>
    <xf numFmtId="0" fontId="35" fillId="0" borderId="0" xfId="3" applyFont="1" applyAlignment="1">
      <alignment horizontal="left" vertical="top" shrinkToFit="1"/>
    </xf>
    <xf numFmtId="166" fontId="34" fillId="0" borderId="0" xfId="3" applyNumberFormat="1" applyFont="1" applyAlignment="1">
      <alignment horizontal="left" vertical="top" shrinkToFit="1"/>
    </xf>
    <xf numFmtId="166" fontId="34" fillId="0" borderId="0" xfId="3" applyNumberFormat="1" applyFont="1"/>
    <xf numFmtId="166" fontId="34" fillId="0" borderId="0" xfId="3" applyNumberFormat="1" applyFont="1" applyAlignment="1">
      <alignment horizontal="left" vertical="center"/>
    </xf>
    <xf numFmtId="1" fontId="34" fillId="0" borderId="0" xfId="3" applyNumberFormat="1" applyFont="1" applyAlignment="1">
      <alignment horizontal="left" vertical="top" shrinkToFit="1"/>
    </xf>
    <xf numFmtId="166" fontId="34" fillId="0" borderId="0" xfId="3" applyNumberFormat="1" applyFont="1" applyAlignment="1">
      <alignment horizontal="left" shrinkToFit="1"/>
    </xf>
    <xf numFmtId="20" fontId="34" fillId="0" borderId="0" xfId="3" applyNumberFormat="1" applyFont="1" applyAlignment="1">
      <alignment horizontal="left" shrinkToFit="1"/>
    </xf>
    <xf numFmtId="0" fontId="34" fillId="0" borderId="0" xfId="3" applyFont="1" applyAlignment="1">
      <alignment horizontal="left" vertical="top" shrinkToFit="1"/>
    </xf>
    <xf numFmtId="166" fontId="34" fillId="0" borderId="0" xfId="3" applyNumberFormat="1" applyFont="1" applyAlignment="1">
      <alignment vertical="top"/>
    </xf>
    <xf numFmtId="166" fontId="34" fillId="0" borderId="0" xfId="3" applyNumberFormat="1" applyFont="1" applyAlignment="1">
      <alignment vertical="top" shrinkToFit="1"/>
    </xf>
    <xf numFmtId="1" fontId="34" fillId="0" borderId="0" xfId="3" applyNumberFormat="1" applyFont="1" applyAlignment="1">
      <alignment horizontal="center" vertical="center" shrinkToFit="1"/>
    </xf>
    <xf numFmtId="0" fontId="35" fillId="0" borderId="0" xfId="3" applyFont="1" applyAlignment="1">
      <alignment vertical="top" shrinkToFit="1"/>
    </xf>
    <xf numFmtId="1" fontId="34" fillId="0" borderId="9" xfId="3" applyNumberFormat="1" applyFont="1" applyBorder="1" applyAlignment="1">
      <alignment horizontal="center" vertical="center" shrinkToFit="1"/>
    </xf>
    <xf numFmtId="166" fontId="34" fillId="0" borderId="0" xfId="3" applyNumberFormat="1" applyFont="1" applyAlignment="1">
      <alignment shrinkToFit="1"/>
    </xf>
    <xf numFmtId="0" fontId="34" fillId="0" borderId="0" xfId="3" applyFont="1" applyAlignment="1">
      <alignment horizontal="left" shrinkToFit="1"/>
    </xf>
    <xf numFmtId="20" fontId="34" fillId="0" borderId="0" xfId="3" applyNumberFormat="1" applyFont="1" applyAlignment="1">
      <alignment vertical="top" shrinkToFit="1"/>
    </xf>
    <xf numFmtId="20" fontId="36" fillId="0" borderId="0" xfId="3" applyNumberFormat="1" applyFont="1" applyAlignment="1">
      <alignment horizontal="left" vertical="top" shrinkToFit="1"/>
    </xf>
    <xf numFmtId="20" fontId="37" fillId="0" borderId="0" xfId="3" applyNumberFormat="1" applyFont="1" applyAlignment="1">
      <alignment vertical="top" shrinkToFit="1"/>
    </xf>
    <xf numFmtId="20" fontId="39" fillId="0" borderId="0" xfId="3" applyNumberFormat="1" applyFont="1" applyAlignment="1">
      <alignment horizontal="left" vertical="center" shrinkToFit="1"/>
    </xf>
    <xf numFmtId="20" fontId="40" fillId="15" borderId="0" xfId="3" applyNumberFormat="1" applyFont="1" applyFill="1" applyAlignment="1" applyProtection="1">
      <alignment horizontal="left" vertical="center" shrinkToFit="1"/>
      <protection locked="0" hidden="1"/>
    </xf>
    <xf numFmtId="0" fontId="40" fillId="15" borderId="0" xfId="3" applyFont="1" applyFill="1" applyAlignment="1" applyProtection="1">
      <alignment horizontal="left" vertical="top" shrinkToFit="1"/>
      <protection locked="0" hidden="1"/>
    </xf>
    <xf numFmtId="166" fontId="40" fillId="0" borderId="0" xfId="3" applyNumberFormat="1" applyFont="1" applyAlignment="1" applyProtection="1">
      <alignment horizontal="left" vertical="top" shrinkToFit="1"/>
      <protection locked="0" hidden="1"/>
    </xf>
    <xf numFmtId="20" fontId="40" fillId="0" borderId="0" xfId="4" applyNumberFormat="1" applyFont="1" applyBorder="1" applyAlignment="1" applyProtection="1">
      <alignment horizontal="left" vertical="center" shrinkToFit="1"/>
    </xf>
    <xf numFmtId="20" fontId="40" fillId="0" borderId="0" xfId="3" applyNumberFormat="1" applyFont="1" applyAlignment="1" applyProtection="1">
      <alignment horizontal="center" vertical="center" shrinkToFit="1"/>
      <protection locked="0" hidden="1"/>
    </xf>
    <xf numFmtId="0" fontId="40" fillId="15" borderId="5" xfId="3" applyFont="1" applyFill="1" applyBorder="1" applyAlignment="1" applyProtection="1">
      <alignment horizontal="left" vertical="top"/>
      <protection locked="0" hidden="1"/>
    </xf>
    <xf numFmtId="20" fontId="40" fillId="15" borderId="0" xfId="3" applyNumberFormat="1" applyFont="1" applyFill="1" applyAlignment="1" applyProtection="1">
      <alignment horizontal="left" vertical="center"/>
      <protection locked="0" hidden="1"/>
    </xf>
    <xf numFmtId="0" fontId="39" fillId="15" borderId="0" xfId="3" applyFont="1" applyFill="1" applyAlignment="1">
      <alignment shrinkToFit="1"/>
    </xf>
    <xf numFmtId="0" fontId="40" fillId="15" borderId="0" xfId="3" applyFont="1" applyFill="1" applyAlignment="1" applyProtection="1">
      <alignment horizontal="left" vertical="top" wrapText="1" shrinkToFit="1"/>
      <protection locked="0" hidden="1"/>
    </xf>
    <xf numFmtId="20" fontId="35" fillId="0" borderId="0" xfId="3" applyNumberFormat="1" applyFont="1" applyAlignment="1" applyProtection="1">
      <alignment horizontal="left" vertical="center"/>
      <protection locked="0" hidden="1"/>
    </xf>
    <xf numFmtId="0" fontId="40" fillId="15" borderId="0" xfId="3" applyFont="1" applyFill="1" applyAlignment="1" applyProtection="1">
      <alignment horizontal="left" vertical="top" wrapText="1"/>
      <protection locked="0" hidden="1"/>
    </xf>
    <xf numFmtId="49" fontId="42" fillId="0" borderId="0" xfId="3" applyNumberFormat="1" applyFont="1" applyAlignment="1" applyProtection="1">
      <alignment horizontal="left" vertical="top" shrinkToFit="1"/>
      <protection locked="0" hidden="1"/>
    </xf>
    <xf numFmtId="0" fontId="40" fillId="0" borderId="0" xfId="3" applyFont="1" applyAlignment="1">
      <alignment shrinkToFit="1"/>
    </xf>
    <xf numFmtId="166" fontId="40" fillId="0" borderId="0" xfId="3" applyNumberFormat="1" applyFont="1" applyAlignment="1">
      <alignment horizontal="left" vertical="top" shrinkToFit="1"/>
    </xf>
    <xf numFmtId="0" fontId="43" fillId="16" borderId="0" xfId="3" applyFont="1" applyFill="1"/>
    <xf numFmtId="20" fontId="39" fillId="0" borderId="0" xfId="3" applyNumberFormat="1" applyFont="1" applyAlignment="1" applyProtection="1">
      <alignment horizontal="left" vertical="center"/>
      <protection locked="0" hidden="1"/>
    </xf>
    <xf numFmtId="20" fontId="39" fillId="0" borderId="0" xfId="3" applyNumberFormat="1" applyFont="1" applyAlignment="1">
      <alignment shrinkToFit="1"/>
    </xf>
    <xf numFmtId="49" fontId="38" fillId="18" borderId="10" xfId="3" applyNumberFormat="1" applyFont="1" applyFill="1" applyBorder="1" applyAlignment="1" applyProtection="1">
      <alignment horizontal="left" vertical="top" shrinkToFit="1"/>
      <protection locked="0" hidden="1"/>
    </xf>
    <xf numFmtId="166" fontId="34" fillId="0" borderId="0" xfId="3" applyNumberFormat="1" applyFont="1" applyAlignment="1" applyProtection="1">
      <alignment horizontal="left" vertical="top" shrinkToFit="1"/>
      <protection locked="0" hidden="1"/>
    </xf>
    <xf numFmtId="0" fontId="46" fillId="0" borderId="11" xfId="3" applyFont="1" applyBorder="1" applyAlignment="1" applyProtection="1">
      <alignment horizontal="center" vertical="center" shrinkToFit="1"/>
      <protection locked="0" hidden="1"/>
    </xf>
    <xf numFmtId="0" fontId="46" fillId="16" borderId="11" xfId="3" applyFont="1" applyFill="1" applyBorder="1" applyAlignment="1" applyProtection="1">
      <alignment horizontal="center" vertical="center" shrinkToFit="1"/>
      <protection locked="0" hidden="1"/>
    </xf>
    <xf numFmtId="20" fontId="46" fillId="0" borderId="11" xfId="3" applyNumberFormat="1" applyFont="1" applyBorder="1" applyAlignment="1" applyProtection="1">
      <alignment horizontal="center" vertical="center" shrinkToFit="1"/>
      <protection locked="0" hidden="1"/>
    </xf>
    <xf numFmtId="0" fontId="47" fillId="16" borderId="11" xfId="3" applyFont="1" applyFill="1" applyBorder="1" applyAlignment="1" applyProtection="1">
      <alignment horizontal="center" vertical="center" shrinkToFit="1"/>
      <protection locked="0" hidden="1"/>
    </xf>
    <xf numFmtId="0" fontId="46" fillId="0" borderId="12" xfId="3" applyFont="1" applyBorder="1" applyAlignment="1" applyProtection="1">
      <alignment horizontal="left" vertical="top" shrinkToFit="1"/>
      <protection locked="0" hidden="1"/>
    </xf>
    <xf numFmtId="166" fontId="34" fillId="0" borderId="0" xfId="3" applyNumberFormat="1" applyFont="1" applyAlignment="1" applyProtection="1">
      <alignment horizontal="left" shrinkToFit="1"/>
      <protection locked="0" hidden="1"/>
    </xf>
    <xf numFmtId="0" fontId="38" fillId="0" borderId="11" xfId="3" applyFont="1" applyBorder="1" applyAlignment="1" applyProtection="1">
      <alignment horizontal="center" vertical="center" shrinkToFit="1"/>
      <protection locked="0" hidden="1"/>
    </xf>
    <xf numFmtId="0" fontId="38" fillId="16" borderId="11" xfId="3" applyFont="1" applyFill="1" applyBorder="1" applyAlignment="1" applyProtection="1">
      <alignment horizontal="center" vertical="center" shrinkToFit="1"/>
      <protection locked="0" hidden="1"/>
    </xf>
    <xf numFmtId="20" fontId="38" fillId="0" borderId="11" xfId="3" applyNumberFormat="1" applyFont="1" applyBorder="1" applyAlignment="1" applyProtection="1">
      <alignment horizontal="center" vertical="center" shrinkToFit="1"/>
      <protection locked="0" hidden="1"/>
    </xf>
    <xf numFmtId="0" fontId="38" fillId="0" borderId="12" xfId="3" applyFont="1" applyBorder="1" applyAlignment="1" applyProtection="1">
      <alignment horizontal="left" vertical="top" shrinkToFit="1"/>
      <protection locked="0" hidden="1"/>
    </xf>
    <xf numFmtId="166" fontId="34" fillId="0" borderId="4" xfId="3" applyNumberFormat="1" applyFont="1" applyBorder="1" applyAlignment="1" applyProtection="1">
      <alignment horizontal="left" vertical="top" shrinkToFit="1"/>
      <protection locked="0" hidden="1"/>
    </xf>
    <xf numFmtId="0" fontId="46" fillId="0" borderId="13" xfId="3" applyFont="1" applyBorder="1" applyAlignment="1" applyProtection="1">
      <alignment horizontal="center" vertical="center" shrinkToFit="1"/>
      <protection locked="0" hidden="1"/>
    </xf>
    <xf numFmtId="0" fontId="46" fillId="16" borderId="13" xfId="3" applyFont="1" applyFill="1" applyBorder="1" applyAlignment="1" applyProtection="1">
      <alignment horizontal="center" vertical="center" shrinkToFit="1"/>
      <protection locked="0" hidden="1"/>
    </xf>
    <xf numFmtId="20" fontId="46" fillId="0" borderId="13" xfId="3" applyNumberFormat="1" applyFont="1" applyBorder="1" applyAlignment="1" applyProtection="1">
      <alignment horizontal="center" vertical="center" shrinkToFit="1"/>
      <protection locked="0" hidden="1"/>
    </xf>
    <xf numFmtId="0" fontId="47" fillId="16" borderId="13" xfId="3" applyFont="1" applyFill="1" applyBorder="1" applyAlignment="1" applyProtection="1">
      <alignment horizontal="center" vertical="center" shrinkToFit="1"/>
      <protection locked="0" hidden="1"/>
    </xf>
    <xf numFmtId="0" fontId="46" fillId="0" borderId="14" xfId="3" applyFont="1" applyBorder="1" applyAlignment="1" applyProtection="1">
      <alignment horizontal="left" vertical="top" shrinkToFit="1"/>
      <protection locked="0" hidden="1"/>
    </xf>
    <xf numFmtId="0" fontId="47" fillId="19" borderId="13" xfId="3" applyFont="1" applyFill="1" applyBorder="1" applyAlignment="1" applyProtection="1">
      <alignment horizontal="left" vertical="top" shrinkToFit="1"/>
      <protection locked="0" hidden="1"/>
    </xf>
    <xf numFmtId="20" fontId="46" fillId="19" borderId="13" xfId="3" applyNumberFormat="1" applyFont="1" applyFill="1" applyBorder="1" applyAlignment="1" applyProtection="1">
      <alignment horizontal="left" vertical="top" shrinkToFit="1"/>
      <protection locked="0" hidden="1"/>
    </xf>
    <xf numFmtId="0" fontId="46" fillId="19" borderId="13" xfId="3" applyFont="1" applyFill="1" applyBorder="1" applyAlignment="1" applyProtection="1">
      <alignment horizontal="center" vertical="center" shrinkToFit="1"/>
      <protection locked="0" hidden="1"/>
    </xf>
    <xf numFmtId="20" fontId="34" fillId="0" borderId="0" xfId="3" applyNumberFormat="1" applyFont="1" applyAlignment="1" applyProtection="1">
      <alignment horizontal="left" vertical="top" shrinkToFit="1"/>
      <protection locked="0" hidden="1"/>
    </xf>
    <xf numFmtId="0" fontId="35" fillId="0" borderId="0" xfId="3" applyFont="1" applyAlignment="1" applyProtection="1">
      <alignment horizontal="center" vertical="center" shrinkToFit="1"/>
      <protection locked="0" hidden="1"/>
    </xf>
    <xf numFmtId="20" fontId="35" fillId="0" borderId="0" xfId="3" applyNumberFormat="1" applyFont="1" applyAlignment="1" applyProtection="1">
      <alignment horizontal="center" vertical="center" shrinkToFit="1"/>
      <protection locked="0" hidden="1"/>
    </xf>
    <xf numFmtId="166" fontId="35" fillId="0" borderId="2" xfId="3" applyNumberFormat="1" applyFont="1" applyBorder="1" applyAlignment="1" applyProtection="1">
      <alignment horizontal="left" vertical="top" shrinkToFit="1"/>
      <protection locked="0" hidden="1"/>
    </xf>
    <xf numFmtId="0" fontId="35" fillId="0" borderId="0" xfId="3" applyFont="1" applyAlignment="1" applyProtection="1">
      <alignment horizontal="center" vertical="top" shrinkToFit="1"/>
      <protection locked="0" hidden="1"/>
    </xf>
    <xf numFmtId="166" fontId="35" fillId="0" borderId="5" xfId="3" applyNumberFormat="1" applyFont="1" applyBorder="1" applyAlignment="1" applyProtection="1">
      <alignment horizontal="left" vertical="top"/>
      <protection locked="0" hidden="1"/>
    </xf>
    <xf numFmtId="166" fontId="34" fillId="21" borderId="1" xfId="3" applyNumberFormat="1" applyFont="1" applyFill="1" applyBorder="1" applyAlignment="1" applyProtection="1">
      <alignment horizontal="left" vertical="top" shrinkToFit="1"/>
      <protection locked="0" hidden="1"/>
    </xf>
    <xf numFmtId="20" fontId="34" fillId="21" borderId="2" xfId="3" applyNumberFormat="1" applyFont="1" applyFill="1" applyBorder="1" applyAlignment="1" applyProtection="1">
      <alignment horizontal="left" vertical="top" shrinkToFit="1"/>
      <protection locked="0" hidden="1"/>
    </xf>
    <xf numFmtId="0" fontId="47" fillId="0" borderId="18" xfId="3" applyFont="1" applyBorder="1" applyAlignment="1" applyProtection="1">
      <alignment horizontal="center" vertical="top" shrinkToFit="1"/>
      <protection locked="0" hidden="1"/>
    </xf>
    <xf numFmtId="0" fontId="47" fillId="16" borderId="18" xfId="3" applyFont="1" applyFill="1" applyBorder="1" applyAlignment="1" applyProtection="1">
      <alignment horizontal="center" vertical="top" shrinkToFit="1"/>
      <protection locked="0" hidden="1"/>
    </xf>
    <xf numFmtId="20" fontId="47" fillId="0" borderId="18" xfId="3" applyNumberFormat="1" applyFont="1" applyBorder="1" applyAlignment="1" applyProtection="1">
      <alignment horizontal="center" vertical="top" shrinkToFit="1"/>
      <protection locked="0" hidden="1"/>
    </xf>
    <xf numFmtId="0" fontId="47" fillId="0" borderId="19" xfId="3" applyFont="1" applyBorder="1" applyAlignment="1" applyProtection="1">
      <alignment horizontal="left" vertical="top" shrinkToFit="1"/>
      <protection locked="0" hidden="1"/>
    </xf>
    <xf numFmtId="166" fontId="34" fillId="21" borderId="2" xfId="3" applyNumberFormat="1" applyFont="1" applyFill="1" applyBorder="1" applyAlignment="1" applyProtection="1">
      <alignment horizontal="left" vertical="top" shrinkToFit="1"/>
      <protection locked="0" hidden="1"/>
    </xf>
    <xf numFmtId="0" fontId="47" fillId="0" borderId="18" xfId="3" applyFont="1" applyBorder="1" applyAlignment="1" applyProtection="1">
      <alignment horizontal="center" vertical="center" shrinkToFit="1"/>
      <protection locked="0" hidden="1"/>
    </xf>
    <xf numFmtId="20" fontId="47" fillId="0" borderId="18" xfId="3" applyNumberFormat="1" applyFont="1" applyBorder="1" applyAlignment="1" applyProtection="1">
      <alignment horizontal="center" vertical="center" shrinkToFit="1"/>
      <protection locked="0" hidden="1"/>
    </xf>
    <xf numFmtId="0" fontId="47" fillId="16" borderId="18" xfId="3" applyFont="1" applyFill="1" applyBorder="1" applyAlignment="1" applyProtection="1">
      <alignment horizontal="center" vertical="center" shrinkToFit="1"/>
      <protection locked="0" hidden="1"/>
    </xf>
    <xf numFmtId="166" fontId="47" fillId="0" borderId="19" xfId="3" applyNumberFormat="1" applyFont="1" applyBorder="1" applyAlignment="1" applyProtection="1">
      <alignment horizontal="left" vertical="top" shrinkToFit="1"/>
      <protection locked="0" hidden="1"/>
    </xf>
    <xf numFmtId="166" fontId="36" fillId="21" borderId="4" xfId="3" applyNumberFormat="1" applyFont="1" applyFill="1" applyBorder="1" applyAlignment="1" applyProtection="1">
      <alignment horizontal="left" vertical="top" shrinkToFit="1"/>
      <protection locked="0" hidden="1"/>
    </xf>
    <xf numFmtId="9" fontId="36" fillId="21" borderId="0" xfId="3" applyNumberFormat="1" applyFont="1" applyFill="1" applyAlignment="1" applyProtection="1">
      <alignment horizontal="left" vertical="top" shrinkToFit="1"/>
      <protection locked="0" hidden="1"/>
    </xf>
    <xf numFmtId="0" fontId="46" fillId="0" borderId="13" xfId="3" applyFont="1" applyBorder="1" applyAlignment="1" applyProtection="1">
      <alignment horizontal="center" vertical="top" shrinkToFit="1"/>
      <protection locked="0" hidden="1"/>
    </xf>
    <xf numFmtId="0" fontId="46" fillId="16" borderId="13" xfId="3" applyFont="1" applyFill="1" applyBorder="1" applyAlignment="1" applyProtection="1">
      <alignment horizontal="center" vertical="top" shrinkToFit="1"/>
      <protection locked="0" hidden="1"/>
    </xf>
    <xf numFmtId="20" fontId="46" fillId="0" borderId="13" xfId="3" applyNumberFormat="1" applyFont="1" applyBorder="1" applyAlignment="1" applyProtection="1">
      <alignment horizontal="center" vertical="top" shrinkToFit="1"/>
      <protection locked="0" hidden="1"/>
    </xf>
    <xf numFmtId="0" fontId="47" fillId="16" borderId="13" xfId="3" applyFont="1" applyFill="1" applyBorder="1" applyAlignment="1" applyProtection="1">
      <alignment horizontal="center" vertical="top" shrinkToFit="1"/>
      <protection locked="0" hidden="1"/>
    </xf>
    <xf numFmtId="166" fontId="36" fillId="21" borderId="0" xfId="3" applyNumberFormat="1" applyFont="1" applyFill="1" applyAlignment="1" applyProtection="1">
      <alignment horizontal="left" vertical="top" shrinkToFit="1"/>
      <protection locked="0" hidden="1"/>
    </xf>
    <xf numFmtId="166" fontId="34" fillId="21" borderId="4" xfId="3" applyNumberFormat="1" applyFont="1" applyFill="1" applyBorder="1" applyAlignment="1" applyProtection="1">
      <alignment horizontal="left" vertical="top" shrinkToFit="1"/>
      <protection locked="0" hidden="1"/>
    </xf>
    <xf numFmtId="20" fontId="34" fillId="21" borderId="0" xfId="3" applyNumberFormat="1" applyFont="1" applyFill="1" applyAlignment="1" applyProtection="1">
      <alignment horizontal="left" vertical="top" shrinkToFit="1"/>
      <protection locked="0" hidden="1"/>
    </xf>
    <xf numFmtId="166" fontId="34" fillId="21" borderId="0" xfId="3" applyNumberFormat="1" applyFont="1" applyFill="1" applyAlignment="1" applyProtection="1">
      <alignment horizontal="left" vertical="top" shrinkToFit="1"/>
      <protection locked="0" hidden="1"/>
    </xf>
    <xf numFmtId="0" fontId="34" fillId="21" borderId="0" xfId="3" applyFont="1" applyFill="1" applyAlignment="1" applyProtection="1">
      <alignment horizontal="left" vertical="top" shrinkToFit="1"/>
      <protection locked="0" hidden="1"/>
    </xf>
    <xf numFmtId="20" fontId="46" fillId="0" borderId="13" xfId="3" applyNumberFormat="1" applyFont="1" applyBorder="1" applyAlignment="1">
      <alignment horizontal="center" vertical="center" shrinkToFit="1"/>
    </xf>
    <xf numFmtId="0" fontId="47" fillId="16" borderId="13" xfId="3" applyFont="1" applyFill="1" applyBorder="1" applyAlignment="1">
      <alignment vertical="top" shrinkToFit="1"/>
    </xf>
    <xf numFmtId="20" fontId="46" fillId="0" borderId="13" xfId="3" applyNumberFormat="1" applyFont="1" applyBorder="1" applyAlignment="1">
      <alignment vertical="top" shrinkToFit="1"/>
    </xf>
    <xf numFmtId="20" fontId="46" fillId="0" borderId="0" xfId="3" applyNumberFormat="1" applyFont="1" applyAlignment="1">
      <alignment horizontal="center" vertical="center" shrinkToFit="1"/>
    </xf>
    <xf numFmtId="166" fontId="34" fillId="21" borderId="6" xfId="3" applyNumberFormat="1" applyFont="1" applyFill="1" applyBorder="1" applyAlignment="1" applyProtection="1">
      <alignment horizontal="left" vertical="top" shrinkToFit="1"/>
      <protection locked="0" hidden="1"/>
    </xf>
    <xf numFmtId="0" fontId="34" fillId="21" borderId="7" xfId="3" applyFont="1" applyFill="1" applyBorder="1" applyAlignment="1" applyProtection="1">
      <alignment horizontal="left" vertical="top" shrinkToFit="1"/>
      <protection locked="0" hidden="1"/>
    </xf>
    <xf numFmtId="166" fontId="46" fillId="0" borderId="13" xfId="3" applyNumberFormat="1" applyFont="1" applyBorder="1" applyAlignment="1" applyProtection="1">
      <alignment horizontal="center" vertical="top" shrinkToFit="1"/>
      <protection locked="0" hidden="1"/>
    </xf>
    <xf numFmtId="20" fontId="46" fillId="0" borderId="13" xfId="3" applyNumberFormat="1" applyFont="1" applyBorder="1" applyAlignment="1">
      <alignment horizontal="center" vertical="top" shrinkToFit="1"/>
    </xf>
    <xf numFmtId="0" fontId="47" fillId="19" borderId="13" xfId="3" applyFont="1" applyFill="1" applyBorder="1" applyAlignment="1" applyProtection="1">
      <alignment horizontal="center" vertical="top" shrinkToFit="1"/>
      <protection locked="0" hidden="1"/>
    </xf>
    <xf numFmtId="20" fontId="47" fillId="19" borderId="13" xfId="3" applyNumberFormat="1" applyFont="1" applyFill="1" applyBorder="1" applyAlignment="1" applyProtection="1">
      <alignment horizontal="center" vertical="top" shrinkToFit="1"/>
      <protection locked="0" hidden="1"/>
    </xf>
    <xf numFmtId="0" fontId="46" fillId="0" borderId="14" xfId="3" applyFont="1" applyBorder="1" applyAlignment="1">
      <alignment horizontal="left" vertical="top" shrinkToFit="1"/>
    </xf>
    <xf numFmtId="166" fontId="47" fillId="0" borderId="13" xfId="3" applyNumberFormat="1" applyFont="1" applyBorder="1" applyAlignment="1" applyProtection="1">
      <alignment horizontal="center" vertical="center" shrinkToFit="1"/>
      <protection locked="0" hidden="1"/>
    </xf>
    <xf numFmtId="21" fontId="46" fillId="0" borderId="13" xfId="3" applyNumberFormat="1" applyFont="1" applyBorder="1" applyAlignment="1">
      <alignment shrinkToFit="1"/>
    </xf>
    <xf numFmtId="0" fontId="46" fillId="19" borderId="13" xfId="3" applyFont="1" applyFill="1" applyBorder="1" applyAlignment="1">
      <alignment shrinkToFit="1"/>
    </xf>
    <xf numFmtId="20" fontId="46" fillId="19" borderId="13" xfId="3" applyNumberFormat="1" applyFont="1" applyFill="1" applyBorder="1" applyAlignment="1" applyProtection="1">
      <alignment horizontal="center" vertical="center" shrinkToFit="1"/>
      <protection locked="0" hidden="1"/>
    </xf>
    <xf numFmtId="0" fontId="46" fillId="0" borderId="14" xfId="3" applyFont="1" applyBorder="1"/>
    <xf numFmtId="166" fontId="34" fillId="21" borderId="6" xfId="3" applyNumberFormat="1" applyFont="1" applyFill="1" applyBorder="1" applyAlignment="1">
      <alignment horizontal="left" vertical="top" shrinkToFit="1"/>
    </xf>
    <xf numFmtId="166" fontId="34" fillId="21" borderId="7" xfId="3" applyNumberFormat="1" applyFont="1" applyFill="1" applyBorder="1" applyAlignment="1">
      <alignment horizontal="left" vertical="top" shrinkToFit="1"/>
    </xf>
    <xf numFmtId="20" fontId="34" fillId="21" borderId="7" xfId="3" applyNumberFormat="1" applyFont="1" applyFill="1" applyBorder="1" applyAlignment="1">
      <alignment shrinkToFit="1"/>
    </xf>
    <xf numFmtId="0" fontId="35" fillId="21" borderId="7" xfId="3" applyFont="1" applyFill="1" applyBorder="1" applyAlignment="1">
      <alignment shrinkToFit="1"/>
    </xf>
    <xf numFmtId="0" fontId="34" fillId="21" borderId="7" xfId="3" applyFont="1" applyFill="1" applyBorder="1" applyAlignment="1">
      <alignment shrinkToFit="1"/>
    </xf>
    <xf numFmtId="0" fontId="34" fillId="21" borderId="8" xfId="3" applyFont="1" applyFill="1" applyBorder="1" applyAlignment="1">
      <alignment vertical="top" shrinkToFit="1"/>
    </xf>
    <xf numFmtId="0" fontId="35" fillId="21" borderId="7" xfId="4" applyFont="1" applyFill="1" applyBorder="1" applyAlignment="1" applyProtection="1">
      <alignment horizontal="left" shrinkToFit="1"/>
    </xf>
    <xf numFmtId="0" fontId="48" fillId="21" borderId="8" xfId="3" applyFont="1" applyFill="1" applyBorder="1" applyAlignment="1">
      <alignment horizontal="left" vertical="top"/>
    </xf>
    <xf numFmtId="49" fontId="38" fillId="0" borderId="4" xfId="3" applyNumberFormat="1" applyFont="1" applyBorder="1" applyAlignment="1" applyProtection="1">
      <alignment horizontal="left" vertical="top" shrinkToFit="1"/>
      <protection locked="0" hidden="1"/>
    </xf>
    <xf numFmtId="20" fontId="34" fillId="0" borderId="0" xfId="3" applyNumberFormat="1" applyFont="1" applyAlignment="1" applyProtection="1">
      <alignment horizontal="center" vertical="center" shrinkToFit="1"/>
      <protection locked="0" hidden="1"/>
    </xf>
    <xf numFmtId="0" fontId="35" fillId="0" borderId="0" xfId="3" applyFont="1" applyAlignment="1" applyProtection="1">
      <alignment horizontal="left" vertical="top" shrinkToFit="1"/>
      <protection locked="0" hidden="1"/>
    </xf>
    <xf numFmtId="166" fontId="34" fillId="0" borderId="22" xfId="3" applyNumberFormat="1" applyFont="1" applyBorder="1" applyAlignment="1" applyProtection="1">
      <alignment horizontal="left" vertical="top" shrinkToFit="1"/>
      <protection locked="0" hidden="1"/>
    </xf>
    <xf numFmtId="0" fontId="49" fillId="0" borderId="0" xfId="4" applyFont="1" applyBorder="1" applyAlignment="1" applyProtection="1">
      <alignment horizontal="left" shrinkToFit="1"/>
    </xf>
    <xf numFmtId="20" fontId="35" fillId="0" borderId="0" xfId="3" applyNumberFormat="1" applyFont="1" applyAlignment="1" applyProtection="1">
      <alignment horizontal="left" vertical="top" shrinkToFit="1"/>
      <protection locked="0" hidden="1"/>
    </xf>
    <xf numFmtId="49" fontId="42" fillId="0" borderId="4" xfId="3" applyNumberFormat="1" applyFont="1" applyBorder="1" applyAlignment="1" applyProtection="1">
      <alignment horizontal="left" vertical="top" shrinkToFit="1"/>
      <protection locked="0" hidden="1"/>
    </xf>
    <xf numFmtId="20" fontId="50" fillId="15" borderId="0" xfId="3" applyNumberFormat="1" applyFont="1" applyFill="1" applyAlignment="1" applyProtection="1">
      <alignment horizontal="center" vertical="center" shrinkToFit="1"/>
      <protection locked="0" hidden="1"/>
    </xf>
    <xf numFmtId="166" fontId="40" fillId="0" borderId="23" xfId="3" applyNumberFormat="1" applyFont="1" applyBorder="1" applyAlignment="1" applyProtection="1">
      <alignment horizontal="left" vertical="top" shrinkToFit="1"/>
      <protection locked="0" hidden="1"/>
    </xf>
    <xf numFmtId="0" fontId="51" fillId="0" borderId="0" xfId="4" applyFont="1" applyBorder="1" applyAlignment="1" applyProtection="1">
      <alignment horizontal="left" shrinkToFit="1"/>
    </xf>
    <xf numFmtId="20" fontId="40" fillId="15" borderId="0" xfId="3" applyNumberFormat="1" applyFont="1" applyFill="1" applyAlignment="1" applyProtection="1">
      <alignment horizontal="center" vertical="center" shrinkToFit="1"/>
      <protection locked="0" hidden="1"/>
    </xf>
    <xf numFmtId="166" fontId="52" fillId="23" borderId="21" xfId="3" applyNumberFormat="1" applyFont="1" applyFill="1" applyBorder="1" applyAlignment="1">
      <alignment horizontal="left" vertical="top" shrinkToFit="1"/>
    </xf>
    <xf numFmtId="166" fontId="53" fillId="23" borderId="21" xfId="3" applyNumberFormat="1" applyFont="1" applyFill="1" applyBorder="1" applyAlignment="1">
      <alignment horizontal="left" vertical="top"/>
    </xf>
    <xf numFmtId="0" fontId="34" fillId="0" borderId="20" xfId="3" applyFont="1" applyBorder="1" applyAlignment="1" applyProtection="1">
      <alignment horizontal="left" vertical="top" shrinkToFit="1"/>
      <protection locked="0" hidden="1"/>
    </xf>
    <xf numFmtId="0" fontId="34" fillId="0" borderId="7" xfId="3" applyFont="1" applyBorder="1" applyAlignment="1" applyProtection="1">
      <alignment horizontal="left" vertical="top" shrinkToFit="1"/>
      <protection locked="0" hidden="1"/>
    </xf>
    <xf numFmtId="20" fontId="34" fillId="0" borderId="7" xfId="3" applyNumberFormat="1" applyFont="1" applyBorder="1" applyAlignment="1" applyProtection="1">
      <alignment horizontal="left" vertical="top" shrinkToFit="1"/>
      <protection locked="0" hidden="1"/>
    </xf>
    <xf numFmtId="0" fontId="35" fillId="0" borderId="7" xfId="3" applyFont="1" applyBorder="1" applyAlignment="1" applyProtection="1">
      <alignment horizontal="left" vertical="top" shrinkToFit="1"/>
      <protection locked="0" hidden="1"/>
    </xf>
    <xf numFmtId="166" fontId="34" fillId="0" borderId="7" xfId="3" applyNumberFormat="1" applyFont="1" applyBorder="1" applyAlignment="1" applyProtection="1">
      <alignment horizontal="left" vertical="top" shrinkToFit="1"/>
      <protection locked="0" hidden="1"/>
    </xf>
    <xf numFmtId="166" fontId="34" fillId="0" borderId="7" xfId="3" applyNumberFormat="1" applyFont="1" applyBorder="1" applyAlignment="1" applyProtection="1">
      <alignment horizontal="center" vertical="center" shrinkToFit="1"/>
      <protection locked="0" hidden="1"/>
    </xf>
    <xf numFmtId="166" fontId="34" fillId="0" borderId="21" xfId="3" applyNumberFormat="1" applyFont="1" applyBorder="1" applyAlignment="1" applyProtection="1">
      <alignment vertical="top"/>
      <protection locked="0" hidden="1"/>
    </xf>
    <xf numFmtId="20" fontId="54" fillId="20" borderId="25" xfId="3" applyNumberFormat="1" applyFont="1" applyFill="1" applyBorder="1" applyAlignment="1" applyProtection="1">
      <alignment horizontal="center" vertical="center" shrinkToFit="1"/>
      <protection locked="0" hidden="1"/>
    </xf>
    <xf numFmtId="166" fontId="55" fillId="25" borderId="3" xfId="3" applyNumberFormat="1" applyFont="1" applyFill="1" applyBorder="1" applyAlignment="1" applyProtection="1">
      <alignment vertical="top"/>
      <protection locked="0" hidden="1"/>
    </xf>
    <xf numFmtId="20" fontId="54" fillId="20" borderId="10" xfId="3" applyNumberFormat="1" applyFont="1" applyFill="1" applyBorder="1" applyAlignment="1" applyProtection="1">
      <alignment horizontal="center" vertical="center" shrinkToFit="1"/>
      <protection locked="0" hidden="1"/>
    </xf>
    <xf numFmtId="166" fontId="55" fillId="25" borderId="8" xfId="3" applyNumberFormat="1" applyFont="1" applyFill="1" applyBorder="1" applyAlignment="1" applyProtection="1">
      <alignment vertical="top"/>
      <protection locked="0" hidden="1"/>
    </xf>
    <xf numFmtId="20" fontId="40" fillId="0" borderId="4" xfId="3" applyNumberFormat="1" applyFont="1" applyBorder="1" applyAlignment="1" applyProtection="1">
      <alignment horizontal="left" vertical="center" shrinkToFit="1"/>
      <protection locked="0" hidden="1"/>
    </xf>
    <xf numFmtId="20" fontId="40" fillId="0" borderId="0" xfId="3" applyNumberFormat="1" applyFont="1" applyAlignment="1" applyProtection="1">
      <alignment horizontal="left" vertical="center" shrinkToFit="1"/>
      <protection locked="0" hidden="1"/>
    </xf>
    <xf numFmtId="0" fontId="35" fillId="0" borderId="0" xfId="3" applyFont="1" applyAlignment="1" applyProtection="1">
      <alignment horizontal="left" vertical="center" shrinkToFit="1"/>
      <protection locked="0" hidden="1"/>
    </xf>
    <xf numFmtId="166" fontId="40" fillId="0" borderId="0" xfId="3" applyNumberFormat="1" applyFont="1" applyAlignment="1" applyProtection="1">
      <alignment horizontal="left" vertical="center" shrinkToFit="1"/>
      <protection locked="0" hidden="1"/>
    </xf>
    <xf numFmtId="0" fontId="40" fillId="0" borderId="0" xfId="3" applyFont="1" applyAlignment="1" applyProtection="1">
      <alignment horizontal="left" vertical="center" shrinkToFit="1"/>
      <protection locked="0" hidden="1"/>
    </xf>
    <xf numFmtId="166" fontId="40" fillId="0" borderId="5" xfId="3" applyNumberFormat="1" applyFont="1" applyBorder="1" applyAlignment="1" applyProtection="1">
      <alignment horizontal="left" vertical="top"/>
      <protection locked="0" hidden="1"/>
    </xf>
    <xf numFmtId="20" fontId="39" fillId="0" borderId="4" xfId="3" applyNumberFormat="1" applyFont="1" applyBorder="1" applyAlignment="1" applyProtection="1">
      <alignment horizontal="left" vertical="center"/>
      <protection locked="0" hidden="1"/>
    </xf>
    <xf numFmtId="20" fontId="40" fillId="26" borderId="0" xfId="3" applyNumberFormat="1" applyFont="1" applyFill="1" applyAlignment="1" applyProtection="1">
      <alignment horizontal="left" vertical="center"/>
      <protection locked="0" hidden="1"/>
    </xf>
    <xf numFmtId="20" fontId="40" fillId="0" borderId="0" xfId="3" applyNumberFormat="1" applyFont="1" applyAlignment="1" applyProtection="1">
      <alignment horizontal="left" vertical="center"/>
      <protection locked="0" hidden="1"/>
    </xf>
    <xf numFmtId="0" fontId="40" fillId="15" borderId="5" xfId="3" applyFont="1" applyFill="1" applyBorder="1" applyAlignment="1" applyProtection="1">
      <alignment horizontal="left" vertical="top" wrapText="1"/>
      <protection locked="0" hidden="1"/>
    </xf>
    <xf numFmtId="20" fontId="40" fillId="0" borderId="0" xfId="3" applyNumberFormat="1" applyFont="1" applyAlignment="1">
      <alignment horizontal="left" vertical="top" shrinkToFit="1"/>
    </xf>
    <xf numFmtId="0" fontId="35" fillId="0" borderId="0" xfId="3" applyFont="1" applyAlignment="1">
      <alignment horizontal="center" vertical="top" shrinkToFit="1"/>
    </xf>
    <xf numFmtId="166" fontId="40" fillId="0" borderId="0" xfId="3" applyNumberFormat="1" applyFont="1" applyAlignment="1">
      <alignment horizontal="center" vertical="top" shrinkToFit="1"/>
    </xf>
    <xf numFmtId="166" fontId="40" fillId="0" borderId="5" xfId="3" applyNumberFormat="1" applyFont="1" applyBorder="1" applyAlignment="1">
      <alignment horizontal="left" vertical="top"/>
    </xf>
    <xf numFmtId="166" fontId="52" fillId="25" borderId="21" xfId="3" applyNumberFormat="1" applyFont="1" applyFill="1" applyBorder="1" applyAlignment="1">
      <alignment horizontal="left" vertical="center" shrinkToFit="1"/>
    </xf>
    <xf numFmtId="166" fontId="53" fillId="25" borderId="21" xfId="3" applyNumberFormat="1" applyFont="1" applyFill="1" applyBorder="1" applyAlignment="1">
      <alignment horizontal="left" vertical="center"/>
    </xf>
    <xf numFmtId="166" fontId="47" fillId="16" borderId="18" xfId="3" applyNumberFormat="1" applyFont="1" applyFill="1" applyBorder="1" applyAlignment="1" applyProtection="1">
      <alignment horizontal="center" vertical="center" shrinkToFit="1"/>
      <protection locked="0" hidden="1"/>
    </xf>
    <xf numFmtId="0" fontId="47" fillId="16" borderId="18" xfId="3" applyFont="1" applyFill="1" applyBorder="1" applyAlignment="1">
      <alignment shrinkToFit="1"/>
    </xf>
    <xf numFmtId="0" fontId="46" fillId="0" borderId="18" xfId="3" applyFont="1" applyBorder="1" applyAlignment="1">
      <alignment shrinkToFit="1"/>
    </xf>
    <xf numFmtId="0" fontId="56" fillId="0" borderId="11" xfId="3" applyFont="1" applyBorder="1" applyAlignment="1" applyProtection="1">
      <alignment horizontal="center" vertical="center" shrinkToFit="1"/>
      <protection locked="0" hidden="1"/>
    </xf>
    <xf numFmtId="0" fontId="56" fillId="16" borderId="11" xfId="3" applyFont="1" applyFill="1" applyBorder="1" applyAlignment="1" applyProtection="1">
      <alignment horizontal="center" vertical="center" shrinkToFit="1"/>
      <protection locked="0" hidden="1"/>
    </xf>
    <xf numFmtId="20" fontId="56" fillId="0" borderId="11" xfId="3" applyNumberFormat="1" applyFont="1" applyBorder="1" applyAlignment="1" applyProtection="1">
      <alignment horizontal="center" vertical="center" shrinkToFit="1"/>
      <protection locked="0" hidden="1"/>
    </xf>
    <xf numFmtId="0" fontId="38" fillId="0" borderId="11" xfId="3" applyFont="1" applyBorder="1" applyAlignment="1">
      <alignment shrinkToFit="1"/>
    </xf>
    <xf numFmtId="0" fontId="56" fillId="0" borderId="12" xfId="3" applyFont="1" applyBorder="1" applyAlignment="1" applyProtection="1">
      <alignment horizontal="left" vertical="center" shrinkToFit="1"/>
      <protection locked="0" hidden="1"/>
    </xf>
    <xf numFmtId="0" fontId="46" fillId="0" borderId="14" xfId="3" applyFont="1" applyBorder="1" applyAlignment="1" applyProtection="1">
      <alignment horizontal="left" vertical="center" shrinkToFit="1"/>
      <protection locked="0" hidden="1"/>
    </xf>
    <xf numFmtId="0" fontId="57" fillId="0" borderId="14" xfId="3" applyFont="1" applyBorder="1" applyAlignment="1" applyProtection="1">
      <alignment horizontal="left" vertical="center" shrinkToFit="1"/>
      <protection locked="0" hidden="1"/>
    </xf>
    <xf numFmtId="0" fontId="47" fillId="0" borderId="14" xfId="3" applyFont="1" applyBorder="1" applyAlignment="1" applyProtection="1">
      <alignment horizontal="left" vertical="top" shrinkToFit="1"/>
      <protection locked="0" hidden="1"/>
    </xf>
    <xf numFmtId="0" fontId="46" fillId="16" borderId="13" xfId="3" applyFont="1" applyFill="1" applyBorder="1" applyAlignment="1">
      <alignment horizontal="center" vertical="center" shrinkToFit="1"/>
    </xf>
    <xf numFmtId="0" fontId="34" fillId="21" borderId="26" xfId="3" applyFont="1" applyFill="1" applyBorder="1" applyAlignment="1" applyProtection="1">
      <alignment horizontal="left" vertical="top" shrinkToFit="1"/>
      <protection locked="0" hidden="1"/>
    </xf>
    <xf numFmtId="166" fontId="34" fillId="21" borderId="26" xfId="3" applyNumberFormat="1" applyFont="1" applyFill="1" applyBorder="1" applyAlignment="1" applyProtection="1">
      <alignment horizontal="left" vertical="top" shrinkToFit="1"/>
      <protection locked="0" hidden="1"/>
    </xf>
    <xf numFmtId="0" fontId="46" fillId="0" borderId="14" xfId="3" applyFont="1" applyBorder="1" applyAlignment="1">
      <alignment horizontal="left" vertical="center" shrinkToFit="1"/>
    </xf>
    <xf numFmtId="166" fontId="34" fillId="21" borderId="7" xfId="3" applyNumberFormat="1" applyFont="1" applyFill="1" applyBorder="1" applyAlignment="1" applyProtection="1">
      <alignment horizontal="left" vertical="top" shrinkToFit="1"/>
      <protection locked="0" hidden="1"/>
    </xf>
    <xf numFmtId="20" fontId="34" fillId="21" borderId="7" xfId="3" applyNumberFormat="1" applyFont="1" applyFill="1" applyBorder="1" applyAlignment="1" applyProtection="1">
      <alignment horizontal="left" vertical="top" shrinkToFit="1"/>
      <protection locked="0" hidden="1"/>
    </xf>
    <xf numFmtId="0" fontId="35" fillId="21" borderId="7" xfId="3" applyFont="1" applyFill="1" applyBorder="1" applyAlignment="1" applyProtection="1">
      <alignment horizontal="left" vertical="top" shrinkToFit="1"/>
      <protection locked="0" hidden="1"/>
    </xf>
    <xf numFmtId="166" fontId="34" fillId="21" borderId="7" xfId="3" applyNumberFormat="1" applyFont="1" applyFill="1" applyBorder="1" applyAlignment="1" applyProtection="1">
      <alignment horizontal="left" shrinkToFit="1"/>
      <protection locked="0" hidden="1"/>
    </xf>
    <xf numFmtId="0" fontId="34" fillId="21" borderId="7" xfId="3" applyFont="1" applyFill="1" applyBorder="1" applyAlignment="1" applyProtection="1">
      <alignment horizontal="left" shrinkToFit="1"/>
      <protection locked="0" hidden="1"/>
    </xf>
    <xf numFmtId="0" fontId="34" fillId="21" borderId="8" xfId="3" applyFont="1" applyFill="1" applyBorder="1" applyAlignment="1">
      <alignment vertical="top"/>
    </xf>
    <xf numFmtId="0" fontId="58" fillId="0" borderId="4" xfId="3" applyFont="1" applyBorder="1" applyAlignment="1" applyProtection="1">
      <alignment horizontal="left" vertical="top" shrinkToFit="1"/>
      <protection locked="0" hidden="1"/>
    </xf>
    <xf numFmtId="0" fontId="58" fillId="0" borderId="0" xfId="3" applyFont="1" applyAlignment="1" applyProtection="1">
      <alignment horizontal="left" vertical="top" shrinkToFit="1"/>
      <protection locked="0" hidden="1"/>
    </xf>
    <xf numFmtId="166" fontId="49" fillId="0" borderId="0" xfId="4" applyNumberFormat="1" applyFont="1" applyBorder="1" applyAlignment="1" applyProtection="1">
      <alignment horizontal="left" vertical="top" shrinkToFit="1"/>
      <protection locked="0" hidden="1"/>
    </xf>
    <xf numFmtId="0" fontId="35" fillId="0" borderId="0" xfId="3" applyFont="1" applyAlignment="1">
      <alignment horizontal="left" shrinkToFit="1"/>
    </xf>
    <xf numFmtId="0" fontId="34" fillId="0" borderId="2" xfId="3" applyFont="1" applyBorder="1" applyAlignment="1">
      <alignment horizontal="left" shrinkToFit="1"/>
    </xf>
    <xf numFmtId="166" fontId="38" fillId="0" borderId="0" xfId="3" applyNumberFormat="1" applyFont="1" applyAlignment="1" applyProtection="1">
      <alignment horizontal="left" vertical="top" shrinkToFit="1"/>
      <protection locked="0" hidden="1"/>
    </xf>
    <xf numFmtId="0" fontId="38" fillId="0" borderId="0" xfId="3" applyFont="1" applyAlignment="1" applyProtection="1">
      <alignment horizontal="left" vertical="top" shrinkToFit="1"/>
      <protection locked="0" hidden="1"/>
    </xf>
    <xf numFmtId="49" fontId="58" fillId="0" borderId="3" xfId="3" applyNumberFormat="1" applyFont="1" applyBorder="1" applyAlignment="1" applyProtection="1">
      <alignment horizontal="left" vertical="top"/>
      <protection locked="0" hidden="1"/>
    </xf>
    <xf numFmtId="0" fontId="34" fillId="0" borderId="4" xfId="3" applyFont="1" applyBorder="1" applyAlignment="1">
      <alignment shrinkToFit="1"/>
    </xf>
    <xf numFmtId="0" fontId="34" fillId="0" borderId="5" xfId="3" applyFont="1" applyBorder="1"/>
    <xf numFmtId="0" fontId="38" fillId="0" borderId="30" xfId="3" applyFont="1" applyBorder="1" applyAlignment="1">
      <alignment horizontal="left" vertical="center" shrinkToFit="1"/>
    </xf>
    <xf numFmtId="0" fontId="34" fillId="0" borderId="5" xfId="3" applyFont="1" applyBorder="1" applyProtection="1">
      <protection locked="0"/>
    </xf>
    <xf numFmtId="0" fontId="34" fillId="0" borderId="6" xfId="3" applyFont="1" applyBorder="1" applyAlignment="1">
      <alignment shrinkToFit="1"/>
    </xf>
    <xf numFmtId="0" fontId="34" fillId="0" borderId="7" xfId="3" applyFont="1" applyBorder="1" applyAlignment="1">
      <alignment shrinkToFit="1"/>
    </xf>
    <xf numFmtId="20" fontId="34" fillId="0" borderId="7" xfId="3" applyNumberFormat="1" applyFont="1" applyBorder="1" applyAlignment="1">
      <alignment shrinkToFit="1"/>
    </xf>
    <xf numFmtId="0" fontId="35" fillId="0" borderId="7" xfId="3" applyFont="1" applyBorder="1" applyAlignment="1">
      <alignment shrinkToFit="1"/>
    </xf>
    <xf numFmtId="0" fontId="34" fillId="0" borderId="8" xfId="3" applyFont="1" applyBorder="1"/>
    <xf numFmtId="20" fontId="8" fillId="0" borderId="0" xfId="2" applyNumberFormat="1" applyFont="1" applyFill="1" applyBorder="1" applyAlignment="1">
      <alignment horizontal="left" shrinkToFit="1"/>
    </xf>
    <xf numFmtId="22" fontId="2" fillId="3" borderId="13" xfId="1" quotePrefix="1" applyNumberFormat="1" applyFont="1" applyFill="1" applyBorder="1" applyAlignment="1" applyProtection="1">
      <alignment horizontal="center" vertical="top" shrinkToFit="1"/>
      <protection locked="0" hidden="1"/>
    </xf>
    <xf numFmtId="164" fontId="22" fillId="10" borderId="3" xfId="1" applyNumberFormat="1" applyFont="1" applyFill="1" applyBorder="1" applyAlignment="1">
      <alignment horizontal="left" vertical="top"/>
    </xf>
    <xf numFmtId="14" fontId="3" fillId="0" borderId="0" xfId="1" applyNumberFormat="1" applyFont="1" applyAlignment="1">
      <alignment shrinkToFit="1"/>
    </xf>
    <xf numFmtId="0" fontId="16" fillId="6" borderId="13" xfId="1" applyFont="1" applyFill="1" applyBorder="1" applyAlignment="1" applyProtection="1">
      <alignment horizontal="left" vertical="top" shrinkToFit="1"/>
      <protection locked="0" hidden="1"/>
    </xf>
    <xf numFmtId="0" fontId="15" fillId="3" borderId="13" xfId="1" quotePrefix="1" applyFont="1" applyFill="1" applyBorder="1" applyAlignment="1" applyProtection="1">
      <alignment horizontal="center" vertical="top" shrinkToFit="1"/>
      <protection locked="0" hidden="1"/>
    </xf>
    <xf numFmtId="20" fontId="15" fillId="0" borderId="0" xfId="1" applyNumberFormat="1" applyFont="1" applyAlignment="1">
      <alignment horizontal="center" vertical="center" shrinkToFit="1"/>
    </xf>
    <xf numFmtId="20" fontId="15" fillId="0" borderId="13" xfId="1" applyNumberFormat="1" applyFont="1" applyBorder="1" applyAlignment="1">
      <alignment shrinkToFit="1"/>
    </xf>
    <xf numFmtId="0" fontId="15" fillId="0" borderId="14" xfId="1" applyFont="1" applyBorder="1"/>
    <xf numFmtId="0" fontId="15" fillId="0" borderId="14" xfId="1" applyFont="1" applyBorder="1" applyAlignment="1">
      <alignment horizontal="left" vertical="center" shrinkToFit="1"/>
    </xf>
    <xf numFmtId="0" fontId="60" fillId="0" borderId="0" xfId="5"/>
    <xf numFmtId="14" fontId="60" fillId="0" borderId="0" xfId="5" applyNumberFormat="1"/>
    <xf numFmtId="0" fontId="60" fillId="0" borderId="0" xfId="5" applyAlignment="1">
      <alignment wrapText="1"/>
    </xf>
    <xf numFmtId="0" fontId="61" fillId="0" borderId="0" xfId="5" applyFont="1"/>
    <xf numFmtId="0" fontId="62" fillId="0" borderId="0" xfId="5" applyFont="1"/>
    <xf numFmtId="0" fontId="63" fillId="0" borderId="0" xfId="5" applyFont="1"/>
    <xf numFmtId="14" fontId="63" fillId="0" borderId="0" xfId="5" applyNumberFormat="1" applyFont="1"/>
    <xf numFmtId="0" fontId="64" fillId="0" borderId="0" xfId="5" applyFont="1"/>
    <xf numFmtId="0" fontId="65" fillId="0" borderId="0" xfId="5" applyFont="1"/>
    <xf numFmtId="0" fontId="67" fillId="0" borderId="0" xfId="5" applyFont="1"/>
    <xf numFmtId="0" fontId="68" fillId="0" borderId="0" xfId="6" applyBorder="1" applyAlignment="1" applyProtection="1">
      <alignment horizontal="left"/>
    </xf>
    <xf numFmtId="0" fontId="67" fillId="0" borderId="0" xfId="5" applyFont="1" applyAlignment="1">
      <alignment horizontal="left"/>
    </xf>
    <xf numFmtId="0" fontId="67" fillId="0" borderId="0" xfId="5" applyFont="1" applyAlignment="1">
      <alignment horizontal="right"/>
    </xf>
    <xf numFmtId="0" fontId="60" fillId="0" borderId="0" xfId="5" applyAlignment="1">
      <alignment horizontal="right"/>
    </xf>
    <xf numFmtId="0" fontId="69" fillId="0" borderId="0" xfId="6" applyFont="1" applyBorder="1" applyAlignment="1" applyProtection="1">
      <alignment horizontal="left"/>
    </xf>
    <xf numFmtId="0" fontId="70" fillId="0" borderId="0" xfId="5" applyFont="1" applyAlignment="1">
      <alignment horizontal="left"/>
    </xf>
    <xf numFmtId="0" fontId="70" fillId="0" borderId="0" xfId="5" applyFont="1"/>
    <xf numFmtId="0" fontId="71" fillId="0" borderId="0" xfId="5" applyFont="1" applyAlignment="1">
      <alignment horizontal="left"/>
    </xf>
    <xf numFmtId="0" fontId="72" fillId="0" borderId="0" xfId="5" applyFont="1" applyAlignment="1">
      <alignment horizontal="left"/>
    </xf>
    <xf numFmtId="0" fontId="73" fillId="0" borderId="0" xfId="5" applyFont="1"/>
    <xf numFmtId="0" fontId="71" fillId="0" borderId="0" xfId="5" applyFont="1"/>
    <xf numFmtId="0" fontId="73" fillId="0" borderId="0" xfId="5" applyFont="1" applyAlignment="1">
      <alignment horizontal="left"/>
    </xf>
    <xf numFmtId="49" fontId="74" fillId="0" borderId="0" xfId="5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165" fontId="15" fillId="0" borderId="29" xfId="1" applyNumberFormat="1" applyFont="1" applyBorder="1" applyAlignment="1">
      <alignment horizontal="center" vertical="top" shrinkToFit="1"/>
    </xf>
    <xf numFmtId="165" fontId="15" fillId="0" borderId="24" xfId="1" applyNumberFormat="1" applyFont="1" applyBorder="1" applyAlignment="1">
      <alignment horizontal="center" vertical="top" shrinkToFit="1"/>
    </xf>
    <xf numFmtId="165" fontId="15" fillId="0" borderId="20" xfId="1" applyNumberFormat="1" applyFont="1" applyBorder="1" applyAlignment="1">
      <alignment horizontal="center" vertical="top" shrinkToFit="1"/>
    </xf>
    <xf numFmtId="0" fontId="14" fillId="7" borderId="3" xfId="1" applyFont="1" applyFill="1" applyBorder="1" applyAlignment="1" applyProtection="1">
      <alignment horizontal="left" vertical="center" shrinkToFit="1"/>
      <protection locked="0" hidden="1"/>
    </xf>
    <xf numFmtId="0" fontId="14" fillId="7" borderId="2" xfId="1" applyFont="1" applyFill="1" applyBorder="1" applyAlignment="1" applyProtection="1">
      <alignment horizontal="left" vertical="center" shrinkToFit="1"/>
      <protection locked="0" hidden="1"/>
    </xf>
    <xf numFmtId="0" fontId="14" fillId="7" borderId="1" xfId="1" applyFont="1" applyFill="1" applyBorder="1" applyAlignment="1" applyProtection="1">
      <alignment horizontal="left" vertical="center" shrinkToFit="1"/>
      <protection locked="0" hidden="1"/>
    </xf>
    <xf numFmtId="0" fontId="18" fillId="9" borderId="21" xfId="2" applyFont="1" applyFill="1" applyBorder="1" applyAlignment="1">
      <alignment horizontal="left" vertical="center"/>
    </xf>
    <xf numFmtId="0" fontId="18" fillId="9" borderId="24" xfId="2" applyFont="1" applyFill="1" applyBorder="1" applyAlignment="1">
      <alignment horizontal="left" vertical="center"/>
    </xf>
    <xf numFmtId="0" fontId="18" fillId="9" borderId="20" xfId="2" applyFont="1" applyFill="1" applyBorder="1" applyAlignment="1">
      <alignment horizontal="left" vertical="center"/>
    </xf>
    <xf numFmtId="49" fontId="15" fillId="7" borderId="8" xfId="1" applyNumberFormat="1" applyFont="1" applyFill="1" applyBorder="1" applyAlignment="1" applyProtection="1">
      <alignment horizontal="left" vertical="top"/>
      <protection locked="0" hidden="1"/>
    </xf>
    <xf numFmtId="49" fontId="15" fillId="7" borderId="7" xfId="1" applyNumberFormat="1" applyFont="1" applyFill="1" applyBorder="1" applyAlignment="1" applyProtection="1">
      <alignment horizontal="left" vertical="top"/>
      <protection locked="0" hidden="1"/>
    </xf>
    <xf numFmtId="49" fontId="15" fillId="7" borderId="6" xfId="1" applyNumberFormat="1" applyFont="1" applyFill="1" applyBorder="1" applyAlignment="1" applyProtection="1">
      <alignment horizontal="left" vertical="top"/>
      <protection locked="0" hidden="1"/>
    </xf>
    <xf numFmtId="49" fontId="15" fillId="7" borderId="5" xfId="1" applyNumberFormat="1" applyFont="1" applyFill="1" applyBorder="1" applyAlignment="1" applyProtection="1">
      <alignment horizontal="left" vertical="top"/>
      <protection locked="0" hidden="1"/>
    </xf>
    <xf numFmtId="49" fontId="15" fillId="7" borderId="0" xfId="1" applyNumberFormat="1" applyFont="1" applyFill="1" applyAlignment="1" applyProtection="1">
      <alignment horizontal="left" vertical="top"/>
      <protection locked="0" hidden="1"/>
    </xf>
    <xf numFmtId="49" fontId="15" fillId="7" borderId="4" xfId="1" applyNumberFormat="1" applyFont="1" applyFill="1" applyBorder="1" applyAlignment="1" applyProtection="1">
      <alignment horizontal="left" vertical="top"/>
      <protection locked="0" hidden="1"/>
    </xf>
    <xf numFmtId="49" fontId="15" fillId="7" borderId="3" xfId="1" applyNumberFormat="1" applyFont="1" applyFill="1" applyBorder="1" applyAlignment="1" applyProtection="1">
      <alignment horizontal="left" vertical="top"/>
      <protection locked="0" hidden="1"/>
    </xf>
    <xf numFmtId="49" fontId="15" fillId="7" borderId="2" xfId="1" applyNumberFormat="1" applyFont="1" applyFill="1" applyBorder="1" applyAlignment="1" applyProtection="1">
      <alignment horizontal="left" vertical="top"/>
      <protection locked="0" hidden="1"/>
    </xf>
    <xf numFmtId="49" fontId="15" fillId="7" borderId="1" xfId="1" applyNumberFormat="1" applyFont="1" applyFill="1" applyBorder="1" applyAlignment="1" applyProtection="1">
      <alignment horizontal="left" vertical="top"/>
      <protection locked="0" hidden="1"/>
    </xf>
    <xf numFmtId="0" fontId="6" fillId="11" borderId="21" xfId="1" applyFont="1" applyFill="1" applyBorder="1" applyAlignment="1" applyProtection="1">
      <alignment horizontal="center" vertical="top"/>
      <protection locked="0" hidden="1"/>
    </xf>
    <xf numFmtId="0" fontId="6" fillId="11" borderId="24" xfId="1" applyFont="1" applyFill="1" applyBorder="1" applyAlignment="1" applyProtection="1">
      <alignment horizontal="center" vertical="top"/>
      <protection locked="0" hidden="1"/>
    </xf>
    <xf numFmtId="0" fontId="6" fillId="11" borderId="20" xfId="1" applyFont="1" applyFill="1" applyBorder="1" applyAlignment="1" applyProtection="1">
      <alignment horizontal="center" vertical="top"/>
      <protection locked="0" hidden="1"/>
    </xf>
    <xf numFmtId="0" fontId="29" fillId="0" borderId="8" xfId="1" applyFont="1" applyBorder="1" applyAlignment="1" applyProtection="1">
      <alignment horizontal="left" vertical="top" wrapText="1"/>
      <protection locked="0" hidden="1"/>
    </xf>
    <xf numFmtId="0" fontId="28" fillId="0" borderId="7" xfId="1" applyFont="1" applyBorder="1" applyAlignment="1" applyProtection="1">
      <alignment horizontal="left" vertical="top" wrapText="1"/>
      <protection locked="0" hidden="1"/>
    </xf>
    <xf numFmtId="0" fontId="28" fillId="0" borderId="6" xfId="1" applyFont="1" applyBorder="1" applyAlignment="1" applyProtection="1">
      <alignment horizontal="left" vertical="top" wrapText="1"/>
      <protection locked="0" hidden="1"/>
    </xf>
    <xf numFmtId="0" fontId="28" fillId="0" borderId="5" xfId="1" applyFont="1" applyBorder="1" applyAlignment="1" applyProtection="1">
      <alignment horizontal="left" vertical="top" wrapText="1"/>
      <protection locked="0" hidden="1"/>
    </xf>
    <xf numFmtId="0" fontId="28" fillId="0" borderId="0" xfId="1" applyFont="1" applyAlignment="1" applyProtection="1">
      <alignment horizontal="left" vertical="top" wrapText="1"/>
      <protection locked="0" hidden="1"/>
    </xf>
    <xf numFmtId="0" fontId="28" fillId="0" borderId="4" xfId="1" applyFont="1" applyBorder="1" applyAlignment="1" applyProtection="1">
      <alignment horizontal="left" vertical="top" wrapText="1"/>
      <protection locked="0" hidden="1"/>
    </xf>
    <xf numFmtId="0" fontId="28" fillId="0" borderId="3" xfId="1" applyFont="1" applyBorder="1" applyAlignment="1" applyProtection="1">
      <alignment horizontal="left" vertical="top" wrapText="1"/>
      <protection locked="0" hidden="1"/>
    </xf>
    <xf numFmtId="0" fontId="28" fillId="0" borderId="2" xfId="1" applyFont="1" applyBorder="1" applyAlignment="1" applyProtection="1">
      <alignment horizontal="left" vertical="top" wrapText="1"/>
      <protection locked="0" hidden="1"/>
    </xf>
    <xf numFmtId="0" fontId="28" fillId="0" borderId="1" xfId="1" applyFont="1" applyBorder="1" applyAlignment="1" applyProtection="1">
      <alignment horizontal="left" vertical="top" wrapText="1"/>
      <protection locked="0" hidden="1"/>
    </xf>
    <xf numFmtId="0" fontId="14" fillId="7" borderId="8" xfId="1" applyFont="1" applyFill="1" applyBorder="1" applyAlignment="1" applyProtection="1">
      <alignment horizontal="left" vertical="center"/>
      <protection locked="0" hidden="1"/>
    </xf>
    <xf numFmtId="0" fontId="14" fillId="7" borderId="7" xfId="1" applyFont="1" applyFill="1" applyBorder="1" applyAlignment="1" applyProtection="1">
      <alignment horizontal="left" vertical="center"/>
      <protection locked="0" hidden="1"/>
    </xf>
    <xf numFmtId="0" fontId="14" fillId="7" borderId="6" xfId="1" applyFont="1" applyFill="1" applyBorder="1" applyAlignment="1" applyProtection="1">
      <alignment horizontal="left" vertical="center"/>
      <protection locked="0" hidden="1"/>
    </xf>
    <xf numFmtId="0" fontId="14" fillId="7" borderId="3" xfId="1" applyFont="1" applyFill="1" applyBorder="1" applyAlignment="1" applyProtection="1">
      <alignment horizontal="left" vertical="center"/>
      <protection locked="0" hidden="1"/>
    </xf>
    <xf numFmtId="0" fontId="14" fillId="7" borderId="2" xfId="1" applyFont="1" applyFill="1" applyBorder="1" applyAlignment="1" applyProtection="1">
      <alignment horizontal="left" vertical="center"/>
      <protection locked="0" hidden="1"/>
    </xf>
    <xf numFmtId="0" fontId="14" fillId="7" borderId="1" xfId="1" applyFont="1" applyFill="1" applyBorder="1" applyAlignment="1" applyProtection="1">
      <alignment horizontal="left" vertical="center"/>
      <protection locked="0" hidden="1"/>
    </xf>
    <xf numFmtId="0" fontId="14" fillId="7" borderId="8" xfId="1" applyFont="1" applyFill="1" applyBorder="1" applyAlignment="1" applyProtection="1">
      <alignment horizontal="left" vertical="center" shrinkToFit="1"/>
      <protection locked="0" hidden="1"/>
    </xf>
    <xf numFmtId="0" fontId="14" fillId="7" borderId="7" xfId="1" applyFont="1" applyFill="1" applyBorder="1" applyAlignment="1" applyProtection="1">
      <alignment horizontal="left" vertical="center" shrinkToFit="1"/>
      <protection locked="0" hidden="1"/>
    </xf>
    <xf numFmtId="0" fontId="14" fillId="7" borderId="6" xfId="1" applyFont="1" applyFill="1" applyBorder="1" applyAlignment="1" applyProtection="1">
      <alignment horizontal="left" vertical="center" shrinkToFit="1"/>
      <protection locked="0" hidden="1"/>
    </xf>
    <xf numFmtId="0" fontId="15" fillId="8" borderId="8" xfId="1" applyFont="1" applyFill="1" applyBorder="1" applyAlignment="1" applyProtection="1">
      <alignment horizontal="center" vertical="center" wrapText="1"/>
      <protection locked="0" hidden="1"/>
    </xf>
    <xf numFmtId="0" fontId="15" fillId="8" borderId="7" xfId="1" applyFont="1" applyFill="1" applyBorder="1" applyAlignment="1" applyProtection="1">
      <alignment horizontal="center" vertical="center" wrapText="1"/>
      <protection locked="0" hidden="1"/>
    </xf>
    <xf numFmtId="0" fontId="15" fillId="8" borderId="6" xfId="1" applyFont="1" applyFill="1" applyBorder="1" applyAlignment="1" applyProtection="1">
      <alignment horizontal="center" vertical="center" wrapText="1"/>
      <protection locked="0" hidden="1"/>
    </xf>
    <xf numFmtId="0" fontId="15" fillId="8" borderId="5" xfId="1" applyFont="1" applyFill="1" applyBorder="1" applyAlignment="1" applyProtection="1">
      <alignment horizontal="center" vertical="center" wrapText="1"/>
      <protection locked="0" hidden="1"/>
    </xf>
    <xf numFmtId="0" fontId="15" fillId="8" borderId="0" xfId="1" applyFont="1" applyFill="1" applyAlignment="1" applyProtection="1">
      <alignment horizontal="center" vertical="center" wrapText="1"/>
      <protection locked="0" hidden="1"/>
    </xf>
    <xf numFmtId="0" fontId="15" fillId="8" borderId="4" xfId="1" applyFont="1" applyFill="1" applyBorder="1" applyAlignment="1" applyProtection="1">
      <alignment horizontal="center" vertical="center" wrapText="1"/>
      <protection locked="0" hidden="1"/>
    </xf>
    <xf numFmtId="0" fontId="15" fillId="8" borderId="3" xfId="1" applyFont="1" applyFill="1" applyBorder="1" applyAlignment="1" applyProtection="1">
      <alignment horizontal="center" vertical="center" wrapText="1"/>
      <protection locked="0" hidden="1"/>
    </xf>
    <xf numFmtId="0" fontId="15" fillId="8" borderId="2" xfId="1" applyFont="1" applyFill="1" applyBorder="1" applyAlignment="1" applyProtection="1">
      <alignment horizontal="center" vertical="center" wrapText="1"/>
      <protection locked="0" hidden="1"/>
    </xf>
    <xf numFmtId="0" fontId="15" fillId="8" borderId="1" xfId="1" applyFont="1" applyFill="1" applyBorder="1" applyAlignment="1" applyProtection="1">
      <alignment horizontal="center" vertical="center" wrapText="1"/>
      <protection locked="0" hidden="1"/>
    </xf>
    <xf numFmtId="0" fontId="9" fillId="14" borderId="21" xfId="2" applyFill="1" applyBorder="1" applyAlignment="1">
      <alignment horizontal="left" vertical="center"/>
    </xf>
    <xf numFmtId="0" fontId="9" fillId="14" borderId="24" xfId="2" applyFill="1" applyBorder="1" applyAlignment="1">
      <alignment horizontal="left" vertical="center"/>
    </xf>
    <xf numFmtId="0" fontId="9" fillId="14" borderId="20" xfId="2" applyFill="1" applyBorder="1" applyAlignment="1">
      <alignment horizontal="left" vertical="center"/>
    </xf>
    <xf numFmtId="0" fontId="9" fillId="2" borderId="21" xfId="2" applyFill="1" applyBorder="1" applyAlignment="1">
      <alignment horizontal="left" vertical="center"/>
    </xf>
    <xf numFmtId="0" fontId="9" fillId="2" borderId="24" xfId="2" applyFill="1" applyBorder="1" applyAlignment="1">
      <alignment horizontal="left" vertical="center"/>
    </xf>
    <xf numFmtId="0" fontId="9" fillId="2" borderId="20" xfId="2" applyFill="1" applyBorder="1" applyAlignment="1">
      <alignment horizontal="left" vertical="center"/>
    </xf>
    <xf numFmtId="0" fontId="13" fillId="4" borderId="8" xfId="1" applyFont="1" applyFill="1" applyBorder="1" applyAlignment="1" applyProtection="1">
      <alignment horizontal="left" vertical="top" wrapText="1"/>
      <protection locked="0" hidden="1"/>
    </xf>
    <xf numFmtId="0" fontId="13" fillId="4" borderId="7" xfId="1" applyFont="1" applyFill="1" applyBorder="1" applyAlignment="1" applyProtection="1">
      <alignment horizontal="left" vertical="top" wrapText="1"/>
      <protection locked="0" hidden="1"/>
    </xf>
    <xf numFmtId="0" fontId="13" fillId="4" borderId="6" xfId="1" applyFont="1" applyFill="1" applyBorder="1" applyAlignment="1" applyProtection="1">
      <alignment horizontal="left" vertical="top" wrapText="1"/>
      <protection locked="0" hidden="1"/>
    </xf>
    <xf numFmtId="0" fontId="13" fillId="4" borderId="5" xfId="1" applyFont="1" applyFill="1" applyBorder="1" applyAlignment="1" applyProtection="1">
      <alignment horizontal="left" vertical="top" wrapText="1"/>
      <protection locked="0" hidden="1"/>
    </xf>
    <xf numFmtId="0" fontId="13" fillId="4" borderId="0" xfId="1" applyFont="1" applyFill="1" applyAlignment="1" applyProtection="1">
      <alignment horizontal="left" vertical="top" wrapText="1"/>
      <protection locked="0" hidden="1"/>
    </xf>
    <xf numFmtId="0" fontId="13" fillId="4" borderId="4" xfId="1" applyFont="1" applyFill="1" applyBorder="1" applyAlignment="1" applyProtection="1">
      <alignment horizontal="left" vertical="top" wrapText="1"/>
      <protection locked="0" hidden="1"/>
    </xf>
    <xf numFmtId="0" fontId="13" fillId="4" borderId="3" xfId="1" applyFont="1" applyFill="1" applyBorder="1" applyAlignment="1" applyProtection="1">
      <alignment horizontal="left" vertical="top" wrapText="1"/>
      <protection locked="0" hidden="1"/>
    </xf>
    <xf numFmtId="0" fontId="13" fillId="4" borderId="2" xfId="1" applyFont="1" applyFill="1" applyBorder="1" applyAlignment="1" applyProtection="1">
      <alignment horizontal="left" vertical="top" wrapText="1"/>
      <protection locked="0" hidden="1"/>
    </xf>
    <xf numFmtId="0" fontId="13" fillId="4" borderId="1" xfId="1" applyFont="1" applyFill="1" applyBorder="1" applyAlignment="1" applyProtection="1">
      <alignment horizontal="left" vertical="top" wrapText="1"/>
      <protection locked="0" hidden="1"/>
    </xf>
    <xf numFmtId="0" fontId="12" fillId="4" borderId="8" xfId="1" applyFont="1" applyFill="1" applyBorder="1" applyAlignment="1" applyProtection="1">
      <alignment horizontal="left" vertical="top" wrapText="1"/>
      <protection locked="0" hidden="1"/>
    </xf>
    <xf numFmtId="0" fontId="12" fillId="4" borderId="7" xfId="1" applyFont="1" applyFill="1" applyBorder="1" applyAlignment="1" applyProtection="1">
      <alignment horizontal="left" vertical="top" wrapText="1"/>
      <protection locked="0" hidden="1"/>
    </xf>
    <xf numFmtId="0" fontId="12" fillId="4" borderId="6" xfId="1" applyFont="1" applyFill="1" applyBorder="1" applyAlignment="1" applyProtection="1">
      <alignment horizontal="left" vertical="top" wrapText="1"/>
      <protection locked="0" hidden="1"/>
    </xf>
    <xf numFmtId="0" fontId="12" fillId="4" borderId="5" xfId="1" applyFont="1" applyFill="1" applyBorder="1" applyAlignment="1" applyProtection="1">
      <alignment horizontal="left" vertical="top" wrapText="1"/>
      <protection locked="0" hidden="1"/>
    </xf>
    <xf numFmtId="0" fontId="12" fillId="4" borderId="0" xfId="1" applyFont="1" applyFill="1" applyAlignment="1" applyProtection="1">
      <alignment horizontal="left" vertical="top" wrapText="1"/>
      <protection locked="0" hidden="1"/>
    </xf>
    <xf numFmtId="0" fontId="12" fillId="4" borderId="4" xfId="1" applyFont="1" applyFill="1" applyBorder="1" applyAlignment="1" applyProtection="1">
      <alignment horizontal="left" vertical="top" wrapText="1"/>
      <protection locked="0" hidden="1"/>
    </xf>
    <xf numFmtId="0" fontId="12" fillId="4" borderId="3" xfId="1" applyFont="1" applyFill="1" applyBorder="1" applyAlignment="1" applyProtection="1">
      <alignment horizontal="left" vertical="top" wrapText="1"/>
      <protection locked="0" hidden="1"/>
    </xf>
    <xf numFmtId="0" fontId="12" fillId="4" borderId="2" xfId="1" applyFont="1" applyFill="1" applyBorder="1" applyAlignment="1" applyProtection="1">
      <alignment horizontal="left" vertical="top" wrapText="1"/>
      <protection locked="0" hidden="1"/>
    </xf>
    <xf numFmtId="0" fontId="12" fillId="4" borderId="1" xfId="1" applyFont="1" applyFill="1" applyBorder="1" applyAlignment="1" applyProtection="1">
      <alignment horizontal="left" vertical="top" wrapText="1"/>
      <protection locked="0" hidden="1"/>
    </xf>
    <xf numFmtId="0" fontId="2" fillId="7" borderId="8" xfId="1" applyFont="1" applyFill="1" applyBorder="1" applyAlignment="1" applyProtection="1">
      <alignment horizontal="left" vertical="center"/>
      <protection locked="0" hidden="1"/>
    </xf>
    <xf numFmtId="0" fontId="2" fillId="7" borderId="6" xfId="1" applyFont="1" applyFill="1" applyBorder="1" applyAlignment="1" applyProtection="1">
      <alignment horizontal="left" vertical="center"/>
      <protection locked="0" hidden="1"/>
    </xf>
    <xf numFmtId="0" fontId="2" fillId="7" borderId="3" xfId="1" applyFont="1" applyFill="1" applyBorder="1" applyAlignment="1" applyProtection="1">
      <alignment horizontal="left" vertical="center"/>
      <protection locked="0" hidden="1"/>
    </xf>
    <xf numFmtId="0" fontId="2" fillId="7" borderId="1" xfId="1" applyFont="1" applyFill="1" applyBorder="1" applyAlignment="1" applyProtection="1">
      <alignment horizontal="left" vertical="center"/>
      <protection locked="0" hidden="1"/>
    </xf>
    <xf numFmtId="0" fontId="9" fillId="7" borderId="21" xfId="2" applyFill="1" applyBorder="1" applyAlignment="1">
      <alignment horizontal="left" vertical="center" shrinkToFit="1"/>
    </xf>
    <xf numFmtId="0" fontId="2" fillId="7" borderId="20" xfId="1" applyFont="1" applyFill="1" applyBorder="1" applyAlignment="1">
      <alignment horizontal="left" vertical="center" shrinkToFit="1"/>
    </xf>
    <xf numFmtId="0" fontId="2" fillId="7" borderId="8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7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6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3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2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1" xfId="1" applyFont="1" applyFill="1" applyBorder="1" applyAlignment="1" applyProtection="1">
      <alignment horizontal="left" vertical="center" wrapText="1" shrinkToFit="1"/>
      <protection locked="0" hidden="1"/>
    </xf>
    <xf numFmtId="164" fontId="18" fillId="7" borderId="21" xfId="2" applyNumberFormat="1" applyFont="1" applyFill="1" applyBorder="1" applyAlignment="1" applyProtection="1">
      <alignment horizontal="left" vertical="top" shrinkToFit="1"/>
      <protection locked="0" hidden="1"/>
    </xf>
    <xf numFmtId="164" fontId="18" fillId="7" borderId="24" xfId="2" applyNumberFormat="1" applyFont="1" applyFill="1" applyBorder="1" applyAlignment="1" applyProtection="1">
      <alignment horizontal="left" vertical="top" shrinkToFit="1"/>
      <protection locked="0" hidden="1"/>
    </xf>
    <xf numFmtId="164" fontId="18" fillId="7" borderId="20" xfId="2" applyNumberFormat="1" applyFont="1" applyFill="1" applyBorder="1" applyAlignment="1" applyProtection="1">
      <alignment horizontal="left" vertical="top" shrinkToFit="1"/>
      <protection locked="0" hidden="1"/>
    </xf>
    <xf numFmtId="0" fontId="7" fillId="0" borderId="0" xfId="1" applyFont="1" applyAlignment="1">
      <alignment horizontal="center" shrinkToFit="1"/>
    </xf>
    <xf numFmtId="0" fontId="28" fillId="0" borderId="8" xfId="1" applyFont="1" applyBorder="1" applyAlignment="1" applyProtection="1">
      <alignment horizontal="left" vertical="top" wrapText="1"/>
      <protection locked="0" hidden="1"/>
    </xf>
    <xf numFmtId="164" fontId="6" fillId="7" borderId="17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16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15" xfId="1" applyNumberFormat="1" applyFont="1" applyFill="1" applyBorder="1" applyAlignment="1" applyProtection="1">
      <alignment horizontal="center" vertical="center"/>
      <protection locked="0" hidden="1"/>
    </xf>
    <xf numFmtId="164" fontId="2" fillId="8" borderId="21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8" borderId="20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0" borderId="8" xfId="1" applyNumberFormat="1" applyFont="1" applyBorder="1" applyAlignment="1">
      <alignment horizontal="left" vertical="top" wrapText="1"/>
    </xf>
    <xf numFmtId="164" fontId="2" fillId="0" borderId="7" xfId="1" applyNumberFormat="1" applyFont="1" applyBorder="1" applyAlignment="1">
      <alignment horizontal="left" vertical="top" wrapText="1"/>
    </xf>
    <xf numFmtId="164" fontId="2" fillId="0" borderId="6" xfId="1" applyNumberFormat="1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164" fontId="2" fillId="0" borderId="4" xfId="1" applyNumberFormat="1" applyFont="1" applyBorder="1" applyAlignment="1">
      <alignment horizontal="left" vertical="top" wrapText="1"/>
    </xf>
    <xf numFmtId="164" fontId="2" fillId="0" borderId="3" xfId="1" applyNumberFormat="1" applyFont="1" applyBorder="1" applyAlignment="1">
      <alignment horizontal="left" vertical="top" wrapText="1"/>
    </xf>
    <xf numFmtId="164" fontId="2" fillId="0" borderId="2" xfId="1" applyNumberFormat="1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center" vertic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center"/>
    </xf>
    <xf numFmtId="164" fontId="2" fillId="0" borderId="8" xfId="1" applyNumberFormat="1" applyFont="1" applyBorder="1" applyAlignment="1">
      <alignment horizontal="center" vertical="top" wrapText="1"/>
    </xf>
    <xf numFmtId="164" fontId="2" fillId="0" borderId="7" xfId="1" applyNumberFormat="1" applyFont="1" applyBorder="1" applyAlignment="1">
      <alignment horizontal="center" vertical="top" wrapText="1"/>
    </xf>
    <xf numFmtId="164" fontId="2" fillId="0" borderId="6" xfId="1" applyNumberFormat="1" applyFont="1" applyBorder="1" applyAlignment="1">
      <alignment horizontal="center" vertical="top" wrapText="1"/>
    </xf>
    <xf numFmtId="164" fontId="2" fillId="0" borderId="5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0" fontId="9" fillId="13" borderId="21" xfId="2" applyFill="1" applyBorder="1" applyAlignment="1">
      <alignment horizontal="left" vertical="center"/>
    </xf>
    <xf numFmtId="0" fontId="9" fillId="13" borderId="24" xfId="2" applyFill="1" applyBorder="1" applyAlignment="1">
      <alignment horizontal="left" vertical="center"/>
    </xf>
    <xf numFmtId="0" fontId="9" fillId="13" borderId="20" xfId="2" applyFill="1" applyBorder="1" applyAlignment="1">
      <alignment horizontal="left" vertical="center"/>
    </xf>
    <xf numFmtId="164" fontId="6" fillId="7" borderId="21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24" xfId="1" applyNumberFormat="1" applyFont="1" applyFill="1" applyBorder="1" applyAlignment="1" applyProtection="1">
      <alignment horizontal="center" vertical="center"/>
      <protection locked="0" hidden="1"/>
    </xf>
    <xf numFmtId="164" fontId="6" fillId="7" borderId="20" xfId="1" applyNumberFormat="1" applyFont="1" applyFill="1" applyBorder="1" applyAlignment="1" applyProtection="1">
      <alignment horizontal="center" vertical="center"/>
      <protection locked="0" hidden="1"/>
    </xf>
    <xf numFmtId="164" fontId="2" fillId="8" borderId="28" xfId="1" applyNumberFormat="1" applyFont="1" applyFill="1" applyBorder="1" applyAlignment="1" applyProtection="1">
      <alignment horizontal="center" shrinkToFit="1"/>
      <protection locked="0" hidden="1"/>
    </xf>
    <xf numFmtId="164" fontId="2" fillId="8" borderId="27" xfId="1" applyNumberFormat="1" applyFont="1" applyFill="1" applyBorder="1" applyAlignment="1" applyProtection="1">
      <alignment horizontal="center" shrinkToFit="1"/>
      <protection locked="0" hidden="1"/>
    </xf>
    <xf numFmtId="164" fontId="2" fillId="8" borderId="28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8" borderId="27" xfId="1" applyNumberFormat="1" applyFont="1" applyFill="1" applyBorder="1" applyAlignment="1" applyProtection="1">
      <alignment horizontal="center" vertical="top" shrinkToFit="1"/>
      <protection locked="0" hidden="1"/>
    </xf>
    <xf numFmtId="0" fontId="29" fillId="0" borderId="5" xfId="1" applyFont="1" applyBorder="1" applyAlignment="1" applyProtection="1">
      <alignment horizontal="left" vertical="top" wrapText="1"/>
      <protection locked="0" hidden="1"/>
    </xf>
    <xf numFmtId="0" fontId="9" fillId="9" borderId="21" xfId="2" applyFill="1" applyBorder="1" applyAlignment="1">
      <alignment horizontal="left" vertical="center"/>
    </xf>
    <xf numFmtId="0" fontId="9" fillId="9" borderId="24" xfId="2" applyFill="1" applyBorder="1" applyAlignment="1">
      <alignment horizontal="left" vertical="center"/>
    </xf>
    <xf numFmtId="0" fontId="9" fillId="9" borderId="20" xfId="2" applyFill="1" applyBorder="1" applyAlignment="1">
      <alignment horizontal="left" vertical="center"/>
    </xf>
    <xf numFmtId="0" fontId="13" fillId="0" borderId="8" xfId="1" applyFont="1" applyBorder="1" applyAlignment="1" applyProtection="1">
      <alignment horizontal="left" vertical="top" wrapText="1"/>
      <protection locked="0" hidden="1"/>
    </xf>
    <xf numFmtId="0" fontId="13" fillId="0" borderId="7" xfId="1" applyFont="1" applyBorder="1" applyAlignment="1" applyProtection="1">
      <alignment horizontal="left" vertical="top" wrapText="1"/>
      <protection locked="0" hidden="1"/>
    </xf>
    <xf numFmtId="0" fontId="13" fillId="0" borderId="6" xfId="1" applyFont="1" applyBorder="1" applyAlignment="1" applyProtection="1">
      <alignment horizontal="left" vertical="top" wrapText="1"/>
      <protection locked="0" hidden="1"/>
    </xf>
    <xf numFmtId="0" fontId="13" fillId="0" borderId="5" xfId="1" applyFont="1" applyBorder="1" applyAlignment="1" applyProtection="1">
      <alignment horizontal="left" vertical="top" wrapText="1"/>
      <protection locked="0" hidden="1"/>
    </xf>
    <xf numFmtId="0" fontId="13" fillId="0" borderId="0" xfId="1" applyFont="1" applyAlignment="1" applyProtection="1">
      <alignment horizontal="left" vertical="top" wrapText="1"/>
      <protection locked="0" hidden="1"/>
    </xf>
    <xf numFmtId="0" fontId="13" fillId="0" borderId="4" xfId="1" applyFont="1" applyBorder="1" applyAlignment="1" applyProtection="1">
      <alignment horizontal="left" vertical="top" wrapText="1"/>
      <protection locked="0" hidden="1"/>
    </xf>
    <xf numFmtId="0" fontId="13" fillId="0" borderId="3" xfId="1" applyFont="1" applyBorder="1" applyAlignment="1" applyProtection="1">
      <alignment horizontal="left" vertical="top" wrapText="1"/>
      <protection locked="0" hidden="1"/>
    </xf>
    <xf numFmtId="0" fontId="13" fillId="0" borderId="2" xfId="1" applyFont="1" applyBorder="1" applyAlignment="1" applyProtection="1">
      <alignment horizontal="left" vertical="top" wrapText="1"/>
      <protection locked="0" hidden="1"/>
    </xf>
    <xf numFmtId="0" fontId="13" fillId="0" borderId="1" xfId="1" applyFont="1" applyBorder="1" applyAlignment="1" applyProtection="1">
      <alignment horizontal="left" vertical="top" wrapText="1"/>
      <protection locked="0" hidden="1"/>
    </xf>
    <xf numFmtId="0" fontId="6" fillId="8" borderId="8" xfId="1" applyFont="1" applyFill="1" applyBorder="1" applyAlignment="1" applyProtection="1">
      <alignment horizontal="center" vertical="center" wrapText="1"/>
      <protection locked="0" hidden="1"/>
    </xf>
    <xf numFmtId="0" fontId="6" fillId="8" borderId="7" xfId="1" applyFont="1" applyFill="1" applyBorder="1" applyAlignment="1" applyProtection="1">
      <alignment horizontal="center" vertical="center" wrapText="1"/>
      <protection locked="0" hidden="1"/>
    </xf>
    <xf numFmtId="0" fontId="6" fillId="8" borderId="6" xfId="1" applyFont="1" applyFill="1" applyBorder="1" applyAlignment="1" applyProtection="1">
      <alignment horizontal="center" vertical="center" wrapText="1"/>
      <protection locked="0" hidden="1"/>
    </xf>
    <xf numFmtId="0" fontId="6" fillId="8" borderId="5" xfId="1" applyFont="1" applyFill="1" applyBorder="1" applyAlignment="1" applyProtection="1">
      <alignment horizontal="center" vertical="center" wrapText="1"/>
      <protection locked="0" hidden="1"/>
    </xf>
    <xf numFmtId="0" fontId="6" fillId="8" borderId="0" xfId="1" applyFont="1" applyFill="1" applyAlignment="1" applyProtection="1">
      <alignment horizontal="center" vertical="center" wrapText="1"/>
      <protection locked="0" hidden="1"/>
    </xf>
    <xf numFmtId="0" fontId="6" fillId="8" borderId="4" xfId="1" applyFont="1" applyFill="1" applyBorder="1" applyAlignment="1" applyProtection="1">
      <alignment horizontal="center" vertical="center" wrapText="1"/>
      <protection locked="0" hidden="1"/>
    </xf>
    <xf numFmtId="0" fontId="6" fillId="8" borderId="3" xfId="1" applyFont="1" applyFill="1" applyBorder="1" applyAlignment="1" applyProtection="1">
      <alignment horizontal="center" vertical="center" wrapText="1"/>
      <protection locked="0" hidden="1"/>
    </xf>
    <xf numFmtId="0" fontId="6" fillId="8" borderId="2" xfId="1" applyFont="1" applyFill="1" applyBorder="1" applyAlignment="1" applyProtection="1">
      <alignment horizontal="center" vertical="center" wrapText="1"/>
      <protection locked="0" hidden="1"/>
    </xf>
    <xf numFmtId="0" fontId="6" fillId="8" borderId="1" xfId="1" applyFont="1" applyFill="1" applyBorder="1" applyAlignment="1" applyProtection="1">
      <alignment horizontal="center" vertical="center" wrapText="1"/>
      <protection locked="0" hidden="1"/>
    </xf>
    <xf numFmtId="0" fontId="2" fillId="7" borderId="5" xfId="1" applyFont="1" applyFill="1" applyBorder="1" applyAlignment="1" applyProtection="1">
      <alignment horizontal="left" vertical="center" wrapText="1" shrinkToFit="1"/>
      <protection locked="0" hidden="1"/>
    </xf>
    <xf numFmtId="0" fontId="2" fillId="7" borderId="0" xfId="1" applyFont="1" applyFill="1" applyAlignment="1" applyProtection="1">
      <alignment horizontal="left" vertical="center" wrapText="1" shrinkToFit="1"/>
      <protection locked="0" hidden="1"/>
    </xf>
    <xf numFmtId="0" fontId="2" fillId="7" borderId="4" xfId="1" applyFont="1" applyFill="1" applyBorder="1" applyAlignment="1" applyProtection="1">
      <alignment horizontal="left" vertical="center" wrapText="1" shrinkToFit="1"/>
      <protection locked="0" hidden="1"/>
    </xf>
    <xf numFmtId="0" fontId="9" fillId="7" borderId="3" xfId="2" applyFill="1" applyBorder="1" applyAlignment="1" applyProtection="1">
      <alignment horizontal="left" vertical="center"/>
      <protection locked="0" hidden="1"/>
    </xf>
    <xf numFmtId="20" fontId="7" fillId="0" borderId="0" xfId="1" applyNumberFormat="1" applyFont="1" applyAlignment="1">
      <alignment horizontal="left" vertical="center"/>
    </xf>
    <xf numFmtId="165" fontId="6" fillId="0" borderId="29" xfId="1" applyNumberFormat="1" applyFont="1" applyBorder="1" applyAlignment="1">
      <alignment horizontal="center" vertical="top" shrinkToFit="1"/>
    </xf>
    <xf numFmtId="165" fontId="6" fillId="0" borderId="24" xfId="1" applyNumberFormat="1" applyFont="1" applyBorder="1" applyAlignment="1">
      <alignment horizontal="center" vertical="top" shrinkToFit="1"/>
    </xf>
    <xf numFmtId="165" fontId="6" fillId="0" borderId="20" xfId="1" applyNumberFormat="1" applyFont="1" applyBorder="1" applyAlignment="1">
      <alignment horizontal="center" vertical="top" shrinkToFit="1"/>
    </xf>
    <xf numFmtId="0" fontId="2" fillId="7" borderId="3" xfId="1" applyFont="1" applyFill="1" applyBorder="1" applyAlignment="1" applyProtection="1">
      <alignment horizontal="left" vertical="center" shrinkToFit="1"/>
      <protection locked="0" hidden="1"/>
    </xf>
    <xf numFmtId="0" fontId="2" fillId="7" borderId="2" xfId="1" applyFont="1" applyFill="1" applyBorder="1" applyAlignment="1" applyProtection="1">
      <alignment horizontal="left" vertical="center" shrinkToFit="1"/>
      <protection locked="0" hidden="1"/>
    </xf>
    <xf numFmtId="0" fontId="2" fillId="7" borderId="1" xfId="1" applyFont="1" applyFill="1" applyBorder="1" applyAlignment="1" applyProtection="1">
      <alignment horizontal="left" vertical="center" shrinkToFit="1"/>
      <protection locked="0" hidden="1"/>
    </xf>
    <xf numFmtId="49" fontId="6" fillId="7" borderId="8" xfId="1" applyNumberFormat="1" applyFont="1" applyFill="1" applyBorder="1" applyAlignment="1" applyProtection="1">
      <alignment horizontal="left" vertical="top"/>
      <protection locked="0" hidden="1"/>
    </xf>
    <xf numFmtId="49" fontId="6" fillId="7" borderId="7" xfId="1" applyNumberFormat="1" applyFont="1" applyFill="1" applyBorder="1" applyAlignment="1" applyProtection="1">
      <alignment horizontal="left" vertical="top"/>
      <protection locked="0" hidden="1"/>
    </xf>
    <xf numFmtId="49" fontId="6" fillId="7" borderId="6" xfId="1" applyNumberFormat="1" applyFont="1" applyFill="1" applyBorder="1" applyAlignment="1" applyProtection="1">
      <alignment horizontal="left" vertical="top"/>
      <protection locked="0" hidden="1"/>
    </xf>
    <xf numFmtId="49" fontId="6" fillId="7" borderId="5" xfId="1" applyNumberFormat="1" applyFont="1" applyFill="1" applyBorder="1" applyAlignment="1" applyProtection="1">
      <alignment horizontal="left" vertical="top"/>
      <protection locked="0" hidden="1"/>
    </xf>
    <xf numFmtId="49" fontId="6" fillId="7" borderId="0" xfId="1" applyNumberFormat="1" applyFont="1" applyFill="1" applyAlignment="1" applyProtection="1">
      <alignment horizontal="left" vertical="top"/>
      <protection locked="0" hidden="1"/>
    </xf>
    <xf numFmtId="49" fontId="6" fillId="7" borderId="4" xfId="1" applyNumberFormat="1" applyFont="1" applyFill="1" applyBorder="1" applyAlignment="1" applyProtection="1">
      <alignment horizontal="left" vertical="top"/>
      <protection locked="0" hidden="1"/>
    </xf>
    <xf numFmtId="49" fontId="6" fillId="7" borderId="3" xfId="1" applyNumberFormat="1" applyFont="1" applyFill="1" applyBorder="1" applyAlignment="1" applyProtection="1">
      <alignment horizontal="left" vertical="top"/>
      <protection locked="0" hidden="1"/>
    </xf>
    <xf numFmtId="49" fontId="6" fillId="7" borderId="2" xfId="1" applyNumberFormat="1" applyFont="1" applyFill="1" applyBorder="1" applyAlignment="1" applyProtection="1">
      <alignment horizontal="left" vertical="top"/>
      <protection locked="0" hidden="1"/>
    </xf>
    <xf numFmtId="49" fontId="6" fillId="7" borderId="1" xfId="1" applyNumberFormat="1" applyFont="1" applyFill="1" applyBorder="1" applyAlignment="1" applyProtection="1">
      <alignment horizontal="left" vertical="top"/>
      <protection locked="0" hidden="1"/>
    </xf>
    <xf numFmtId="0" fontId="2" fillId="4" borderId="8" xfId="1" applyFont="1" applyFill="1" applyBorder="1" applyAlignment="1" applyProtection="1">
      <alignment horizontal="left" vertical="center"/>
      <protection locked="0" hidden="1"/>
    </xf>
    <xf numFmtId="0" fontId="2" fillId="4" borderId="7" xfId="1" applyFont="1" applyFill="1" applyBorder="1" applyAlignment="1" applyProtection="1">
      <alignment horizontal="left" vertical="center"/>
      <protection locked="0" hidden="1"/>
    </xf>
    <xf numFmtId="0" fontId="2" fillId="4" borderId="6" xfId="1" applyFont="1" applyFill="1" applyBorder="1" applyAlignment="1" applyProtection="1">
      <alignment horizontal="left" vertical="center"/>
      <protection locked="0" hidden="1"/>
    </xf>
    <xf numFmtId="0" fontId="2" fillId="7" borderId="2" xfId="1" applyFont="1" applyFill="1" applyBorder="1" applyAlignment="1" applyProtection="1">
      <alignment horizontal="left" vertical="center"/>
      <protection locked="0" hidden="1"/>
    </xf>
    <xf numFmtId="0" fontId="2" fillId="7" borderId="8" xfId="1" applyFont="1" applyFill="1" applyBorder="1" applyAlignment="1" applyProtection="1">
      <alignment horizontal="left" vertical="center" shrinkToFit="1"/>
      <protection locked="0" hidden="1"/>
    </xf>
    <xf numFmtId="0" fontId="2" fillId="7" borderId="7" xfId="1" applyFont="1" applyFill="1" applyBorder="1" applyAlignment="1" applyProtection="1">
      <alignment horizontal="left" vertical="center" shrinkToFit="1"/>
      <protection locked="0" hidden="1"/>
    </xf>
    <xf numFmtId="0" fontId="2" fillId="7" borderId="6" xfId="1" applyFont="1" applyFill="1" applyBorder="1" applyAlignment="1" applyProtection="1">
      <alignment horizontal="left" vertical="center" shrinkToFit="1"/>
      <protection locked="0" hidden="1"/>
    </xf>
    <xf numFmtId="0" fontId="6" fillId="4" borderId="8" xfId="1" applyFont="1" applyFill="1" applyBorder="1" applyAlignment="1" applyProtection="1">
      <alignment horizontal="center" vertical="center" wrapText="1"/>
      <protection locked="0" hidden="1"/>
    </xf>
    <xf numFmtId="0" fontId="6" fillId="4" borderId="7" xfId="1" applyFont="1" applyFill="1" applyBorder="1" applyAlignment="1" applyProtection="1">
      <alignment horizontal="center" vertical="center" wrapText="1"/>
      <protection locked="0" hidden="1"/>
    </xf>
    <xf numFmtId="0" fontId="6" fillId="4" borderId="6" xfId="1" applyFont="1" applyFill="1" applyBorder="1" applyAlignment="1" applyProtection="1">
      <alignment horizontal="center" vertical="center" wrapText="1"/>
      <protection locked="0" hidden="1"/>
    </xf>
    <xf numFmtId="0" fontId="6" fillId="4" borderId="5" xfId="1" applyFont="1" applyFill="1" applyBorder="1" applyAlignment="1" applyProtection="1">
      <alignment horizontal="center" vertical="center" wrapText="1"/>
      <protection locked="0" hidden="1"/>
    </xf>
    <xf numFmtId="0" fontId="6" fillId="4" borderId="0" xfId="1" applyFont="1" applyFill="1" applyAlignment="1" applyProtection="1">
      <alignment horizontal="center" vertical="center" wrapText="1"/>
      <protection locked="0" hidden="1"/>
    </xf>
    <xf numFmtId="0" fontId="6" fillId="4" borderId="4" xfId="1" applyFont="1" applyFill="1" applyBorder="1" applyAlignment="1" applyProtection="1">
      <alignment horizontal="center" vertical="center" wrapText="1"/>
      <protection locked="0" hidden="1"/>
    </xf>
    <xf numFmtId="0" fontId="6" fillId="4" borderId="3" xfId="1" applyFont="1" applyFill="1" applyBorder="1" applyAlignment="1" applyProtection="1">
      <alignment horizontal="center" vertical="center" wrapText="1"/>
      <protection locked="0" hidden="1"/>
    </xf>
    <xf numFmtId="0" fontId="6" fillId="4" borderId="2" xfId="1" applyFont="1" applyFill="1" applyBorder="1" applyAlignment="1" applyProtection="1">
      <alignment horizontal="center" vertical="center" wrapText="1"/>
      <protection locked="0" hidden="1"/>
    </xf>
    <xf numFmtId="0" fontId="6" fillId="4" borderId="1" xfId="1" applyFont="1" applyFill="1" applyBorder="1" applyAlignment="1" applyProtection="1">
      <alignment horizontal="center" vertical="center" wrapText="1"/>
      <protection locked="0" hidden="1"/>
    </xf>
    <xf numFmtId="0" fontId="2" fillId="7" borderId="21" xfId="1" applyFont="1" applyFill="1" applyBorder="1" applyAlignment="1">
      <alignment horizontal="left" vertical="center" shrinkToFit="1"/>
    </xf>
    <xf numFmtId="164" fontId="2" fillId="0" borderId="8" xfId="1" applyNumberFormat="1" applyFont="1" applyBorder="1" applyAlignment="1">
      <alignment horizontal="left" vertical="top"/>
    </xf>
    <xf numFmtId="164" fontId="2" fillId="0" borderId="7" xfId="1" applyNumberFormat="1" applyFont="1" applyBorder="1" applyAlignment="1">
      <alignment horizontal="left" vertical="top"/>
    </xf>
    <xf numFmtId="164" fontId="2" fillId="0" borderId="6" xfId="1" applyNumberFormat="1" applyFont="1" applyBorder="1" applyAlignment="1">
      <alignment horizontal="left" vertical="top"/>
    </xf>
    <xf numFmtId="164" fontId="2" fillId="0" borderId="5" xfId="1" applyNumberFormat="1" applyFont="1" applyBorder="1" applyAlignment="1">
      <alignment horizontal="left" vertical="top"/>
    </xf>
    <xf numFmtId="164" fontId="2" fillId="0" borderId="0" xfId="1" applyNumberFormat="1" applyFont="1" applyAlignment="1">
      <alignment horizontal="left" vertical="top"/>
    </xf>
    <xf numFmtId="164" fontId="2" fillId="0" borderId="4" xfId="1" applyNumberFormat="1" applyFont="1" applyBorder="1" applyAlignment="1">
      <alignment horizontal="left" vertical="top"/>
    </xf>
    <xf numFmtId="164" fontId="2" fillId="0" borderId="3" xfId="1" applyNumberFormat="1" applyFont="1" applyBorder="1" applyAlignment="1">
      <alignment horizontal="left" vertical="top"/>
    </xf>
    <xf numFmtId="164" fontId="2" fillId="0" borderId="2" xfId="1" applyNumberFormat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/>
    </xf>
    <xf numFmtId="0" fontId="12" fillId="4" borderId="35" xfId="1" applyFont="1" applyFill="1" applyBorder="1" applyAlignment="1" applyProtection="1">
      <alignment horizontal="left" vertical="top" wrapText="1"/>
      <protection locked="0" hidden="1"/>
    </xf>
    <xf numFmtId="0" fontId="12" fillId="4" borderId="34" xfId="1" applyFont="1" applyFill="1" applyBorder="1" applyAlignment="1" applyProtection="1">
      <alignment horizontal="left" vertical="top" wrapText="1"/>
      <protection locked="0" hidden="1"/>
    </xf>
    <xf numFmtId="0" fontId="12" fillId="4" borderId="33" xfId="1" applyFont="1" applyFill="1" applyBorder="1" applyAlignment="1" applyProtection="1">
      <alignment horizontal="left" vertical="top" wrapText="1"/>
      <protection locked="0" hidden="1"/>
    </xf>
    <xf numFmtId="0" fontId="12" fillId="4" borderId="14" xfId="1" applyFont="1" applyFill="1" applyBorder="1" applyAlignment="1" applyProtection="1">
      <alignment horizontal="left" vertical="top" wrapText="1"/>
      <protection locked="0" hidden="1"/>
    </xf>
    <xf numFmtId="0" fontId="12" fillId="4" borderId="13" xfId="1" applyFont="1" applyFill="1" applyBorder="1" applyAlignment="1" applyProtection="1">
      <alignment horizontal="left" vertical="top" wrapText="1"/>
      <protection locked="0" hidden="1"/>
    </xf>
    <xf numFmtId="0" fontId="12" fillId="4" borderId="32" xfId="1" applyFont="1" applyFill="1" applyBorder="1" applyAlignment="1" applyProtection="1">
      <alignment horizontal="left" vertical="top" wrapText="1"/>
      <protection locked="0" hidden="1"/>
    </xf>
    <xf numFmtId="0" fontId="12" fillId="4" borderId="19" xfId="1" applyFont="1" applyFill="1" applyBorder="1" applyAlignment="1" applyProtection="1">
      <alignment horizontal="left" vertical="top" wrapText="1"/>
      <protection locked="0" hidden="1"/>
    </xf>
    <xf numFmtId="0" fontId="12" fillId="4" borderId="18" xfId="1" applyFont="1" applyFill="1" applyBorder="1" applyAlignment="1" applyProtection="1">
      <alignment horizontal="left" vertical="top" wrapText="1"/>
      <protection locked="0" hidden="1"/>
    </xf>
    <xf numFmtId="0" fontId="12" fillId="4" borderId="31" xfId="1" applyFont="1" applyFill="1" applyBorder="1" applyAlignment="1" applyProtection="1">
      <alignment horizontal="left" vertical="top" wrapText="1"/>
      <protection locked="0" hidden="1"/>
    </xf>
    <xf numFmtId="164" fontId="22" fillId="0" borderId="0" xfId="1" applyNumberFormat="1" applyFont="1" applyAlignment="1">
      <alignment horizontal="center" vertical="top"/>
    </xf>
    <xf numFmtId="164" fontId="21" fillId="0" borderId="0" xfId="1" applyNumberFormat="1" applyFont="1" applyAlignment="1">
      <alignment horizontal="center" vertical="top"/>
    </xf>
    <xf numFmtId="0" fontId="9" fillId="0" borderId="0" xfId="2" applyFill="1"/>
    <xf numFmtId="0" fontId="18" fillId="2" borderId="21" xfId="2" applyFont="1" applyFill="1" applyBorder="1" applyAlignment="1">
      <alignment horizontal="left" vertical="center"/>
    </xf>
    <xf numFmtId="0" fontId="18" fillId="2" borderId="24" xfId="2" applyFont="1" applyFill="1" applyBorder="1" applyAlignment="1">
      <alignment horizontal="left" vertical="center"/>
    </xf>
    <xf numFmtId="0" fontId="18" fillId="2" borderId="20" xfId="2" applyFont="1" applyFill="1" applyBorder="1" applyAlignment="1">
      <alignment horizontal="left" vertical="center"/>
    </xf>
    <xf numFmtId="0" fontId="13" fillId="0" borderId="41" xfId="1" applyFont="1" applyBorder="1" applyAlignment="1" applyProtection="1">
      <alignment horizontal="left" vertical="top" wrapText="1"/>
      <protection locked="0" hidden="1"/>
    </xf>
    <xf numFmtId="0" fontId="13" fillId="0" borderId="40" xfId="1" applyFont="1" applyBorder="1" applyAlignment="1" applyProtection="1">
      <alignment horizontal="left" vertical="top" wrapText="1"/>
      <protection locked="0" hidden="1"/>
    </xf>
    <xf numFmtId="0" fontId="13" fillId="0" borderId="39" xfId="1" applyFont="1" applyBorder="1" applyAlignment="1" applyProtection="1">
      <alignment horizontal="left" vertical="top" wrapText="1"/>
      <protection locked="0" hidden="1"/>
    </xf>
    <xf numFmtId="0" fontId="2" fillId="7" borderId="7" xfId="1" applyFont="1" applyFill="1" applyBorder="1" applyAlignment="1" applyProtection="1">
      <alignment horizontal="left" vertical="center"/>
      <protection locked="0" hidden="1"/>
    </xf>
    <xf numFmtId="0" fontId="9" fillId="2" borderId="3" xfId="2" applyFill="1" applyBorder="1" applyAlignment="1">
      <alignment horizontal="left" vertical="center"/>
    </xf>
    <xf numFmtId="0" fontId="9" fillId="2" borderId="2" xfId="2" applyFill="1" applyBorder="1" applyAlignment="1">
      <alignment horizontal="left" vertical="center"/>
    </xf>
    <xf numFmtId="0" fontId="9" fillId="2" borderId="1" xfId="2" applyFill="1" applyBorder="1" applyAlignment="1">
      <alignment horizontal="left" vertical="center"/>
    </xf>
    <xf numFmtId="165" fontId="46" fillId="0" borderId="38" xfId="3" applyNumberFormat="1" applyFont="1" applyBorder="1" applyAlignment="1">
      <alignment horizontal="center" vertical="top" shrinkToFit="1"/>
    </xf>
    <xf numFmtId="49" fontId="46" fillId="20" borderId="9" xfId="3" applyNumberFormat="1" applyFont="1" applyFill="1" applyBorder="1" applyAlignment="1" applyProtection="1">
      <alignment horizontal="left" vertical="top"/>
      <protection locked="0" hidden="1"/>
    </xf>
    <xf numFmtId="0" fontId="34" fillId="20" borderId="9" xfId="3" applyFont="1" applyFill="1" applyBorder="1" applyAlignment="1" applyProtection="1">
      <alignment horizontal="left" vertical="center"/>
      <protection locked="0" hidden="1"/>
    </xf>
    <xf numFmtId="0" fontId="34" fillId="20" borderId="9" xfId="3" applyFont="1" applyFill="1" applyBorder="1" applyAlignment="1" applyProtection="1">
      <alignment horizontal="left" vertical="center" wrapText="1" shrinkToFit="1"/>
      <protection locked="0" hidden="1"/>
    </xf>
    <xf numFmtId="0" fontId="38" fillId="21" borderId="9" xfId="3" applyFont="1" applyFill="1" applyBorder="1" applyAlignment="1" applyProtection="1">
      <alignment horizontal="center" vertical="center"/>
      <protection locked="0" hidden="1"/>
    </xf>
    <xf numFmtId="0" fontId="34" fillId="20" borderId="9" xfId="3" applyFont="1" applyFill="1" applyBorder="1" applyAlignment="1">
      <alignment horizontal="left" vertical="center" shrinkToFit="1"/>
    </xf>
    <xf numFmtId="166" fontId="49" fillId="20" borderId="9" xfId="4" applyNumberFormat="1" applyFont="1" applyFill="1" applyBorder="1" applyAlignment="1" applyProtection="1">
      <alignment horizontal="left" vertical="top" shrinkToFit="1"/>
      <protection locked="0" hidden="1"/>
    </xf>
    <xf numFmtId="166" fontId="38" fillId="20" borderId="9" xfId="3" applyNumberFormat="1" applyFont="1" applyFill="1" applyBorder="1" applyAlignment="1" applyProtection="1">
      <alignment horizontal="center" vertical="center"/>
      <protection locked="0" hidden="1"/>
    </xf>
    <xf numFmtId="166" fontId="34" fillId="21" borderId="37" xfId="3" applyNumberFormat="1" applyFont="1" applyFill="1" applyBorder="1" applyAlignment="1" applyProtection="1">
      <alignment horizontal="center" shrinkToFit="1"/>
      <protection locked="0" hidden="1"/>
    </xf>
    <xf numFmtId="166" fontId="34" fillId="21" borderId="37" xfId="3" applyNumberFormat="1" applyFont="1" applyFill="1" applyBorder="1" applyAlignment="1" applyProtection="1">
      <alignment horizontal="center" vertical="top" shrinkToFit="1"/>
      <protection locked="0" hidden="1"/>
    </xf>
    <xf numFmtId="0" fontId="45" fillId="0" borderId="9" xfId="3" applyFont="1" applyBorder="1" applyAlignment="1" applyProtection="1">
      <alignment horizontal="left" vertical="top" wrapText="1"/>
      <protection locked="0" hidden="1"/>
    </xf>
    <xf numFmtId="0" fontId="45" fillId="0" borderId="25" xfId="3" applyFont="1" applyBorder="1" applyAlignment="1" applyProtection="1">
      <alignment horizontal="left" vertical="top" wrapText="1"/>
      <protection locked="0" hidden="1"/>
    </xf>
    <xf numFmtId="0" fontId="49" fillId="26" borderId="9" xfId="4" applyFont="1" applyFill="1" applyBorder="1" applyAlignment="1" applyProtection="1">
      <alignment horizontal="left" vertical="center"/>
    </xf>
    <xf numFmtId="0" fontId="41" fillId="27" borderId="9" xfId="4" applyFill="1" applyBorder="1" applyAlignment="1" applyProtection="1">
      <alignment horizontal="left" vertical="center"/>
    </xf>
    <xf numFmtId="0" fontId="54" fillId="20" borderId="10" xfId="3" applyFont="1" applyFill="1" applyBorder="1" applyAlignment="1" applyProtection="1">
      <alignment horizontal="left" vertical="center" shrinkToFit="1"/>
      <protection locked="0" hidden="1"/>
    </xf>
    <xf numFmtId="0" fontId="54" fillId="20" borderId="10" xfId="3" applyFont="1" applyFill="1" applyBorder="1" applyAlignment="1" applyProtection="1">
      <alignment horizontal="left" vertical="center"/>
      <protection locked="0" hidden="1"/>
    </xf>
    <xf numFmtId="0" fontId="54" fillId="20" borderId="25" xfId="3" applyFont="1" applyFill="1" applyBorder="1" applyAlignment="1" applyProtection="1">
      <alignment horizontal="left" vertical="center" shrinkToFit="1"/>
      <protection locked="0" hidden="1"/>
    </xf>
    <xf numFmtId="0" fontId="54" fillId="20" borderId="25" xfId="3" applyFont="1" applyFill="1" applyBorder="1" applyAlignment="1" applyProtection="1">
      <alignment horizontal="left" vertical="center"/>
      <protection locked="0" hidden="1"/>
    </xf>
    <xf numFmtId="0" fontId="38" fillId="24" borderId="9" xfId="3" applyFont="1" applyFill="1" applyBorder="1" applyAlignment="1" applyProtection="1">
      <alignment horizontal="center" vertical="top"/>
      <protection locked="0" hidden="1"/>
    </xf>
    <xf numFmtId="0" fontId="49" fillId="15" borderId="9" xfId="4" applyFont="1" applyFill="1" applyBorder="1" applyAlignment="1" applyProtection="1">
      <alignment horizontal="left" vertical="center"/>
    </xf>
    <xf numFmtId="0" fontId="49" fillId="22" borderId="9" xfId="4" applyFont="1" applyFill="1" applyBorder="1" applyAlignment="1" applyProtection="1">
      <alignment horizontal="left" vertical="center"/>
    </xf>
    <xf numFmtId="166" fontId="34" fillId="21" borderId="9" xfId="3" applyNumberFormat="1" applyFont="1" applyFill="1" applyBorder="1" applyAlignment="1" applyProtection="1">
      <alignment horizontal="center" vertical="top" shrinkToFit="1"/>
      <protection locked="0" hidden="1"/>
    </xf>
    <xf numFmtId="166" fontId="38" fillId="20" borderId="17" xfId="3" applyNumberFormat="1" applyFont="1" applyFill="1" applyBorder="1" applyAlignment="1" applyProtection="1">
      <alignment horizontal="center" vertical="center"/>
      <protection locked="0" hidden="1"/>
    </xf>
    <xf numFmtId="166" fontId="38" fillId="20" borderId="36" xfId="3" applyNumberFormat="1" applyFont="1" applyFill="1" applyBorder="1" applyAlignment="1" applyProtection="1">
      <alignment horizontal="center" vertical="center"/>
      <protection locked="0" hidden="1"/>
    </xf>
    <xf numFmtId="0" fontId="45" fillId="17" borderId="9" xfId="3" applyFont="1" applyFill="1" applyBorder="1" applyAlignment="1" applyProtection="1">
      <alignment horizontal="left" vertical="top" wrapText="1"/>
      <protection locked="0" hidden="1"/>
    </xf>
    <xf numFmtId="0" fontId="44" fillId="17" borderId="9" xfId="3" applyFont="1" applyFill="1" applyBorder="1" applyAlignment="1" applyProtection="1">
      <alignment horizontal="left" vertical="top" wrapText="1"/>
      <protection locked="0" hidden="1"/>
    </xf>
    <xf numFmtId="166" fontId="34" fillId="0" borderId="9" xfId="3" applyNumberFormat="1" applyFont="1" applyBorder="1" applyAlignment="1">
      <alignment horizontal="left" vertical="top"/>
    </xf>
    <xf numFmtId="166" fontId="34" fillId="0" borderId="0" xfId="3" applyNumberFormat="1" applyFont="1" applyAlignment="1">
      <alignment horizontal="left" vertical="center"/>
    </xf>
    <xf numFmtId="166" fontId="34" fillId="0" borderId="0" xfId="3" applyNumberFormat="1" applyFont="1" applyAlignment="1">
      <alignment horizontal="center" vertical="top"/>
    </xf>
    <xf numFmtId="0" fontId="39" fillId="0" borderId="0" xfId="3" applyFont="1" applyAlignment="1">
      <alignment horizontal="center" shrinkToFit="1"/>
    </xf>
    <xf numFmtId="166" fontId="38" fillId="0" borderId="0" xfId="3" applyNumberFormat="1" applyFont="1" applyAlignment="1">
      <alignment horizontal="left"/>
    </xf>
    <xf numFmtId="166" fontId="34" fillId="0" borderId="0" xfId="3" applyNumberFormat="1" applyFont="1" applyAlignment="1">
      <alignment horizontal="center" vertical="center"/>
    </xf>
    <xf numFmtId="0" fontId="34" fillId="0" borderId="9" xfId="3" applyFont="1" applyBorder="1" applyAlignment="1">
      <alignment horizontal="left" vertical="top"/>
    </xf>
  </cellXfs>
  <cellStyles count="7">
    <cellStyle name="Link" xfId="2" builtinId="8"/>
    <cellStyle name="Link 2" xfId="4" xr:uid="{665023E1-A385-D047-BF85-03DBD1651411}"/>
    <cellStyle name="Link 2 2" xfId="6" xr:uid="{E5DDA3D1-1DB7-C24E-A297-274DDED5AF86}"/>
    <cellStyle name="Standard" xfId="0" builtinId="0"/>
    <cellStyle name="Standard 2" xfId="1" xr:uid="{E719C9DB-A196-0345-A2D3-1AB0E1F96E1E}"/>
    <cellStyle name="Standard 2 2" xfId="5" xr:uid="{5CDE1FD3-9662-D840-AC28-24EC18DDAB01}"/>
    <cellStyle name="Standard 3" xfId="3" xr:uid="{4D09DC5E-1101-1242-82D9-65D9D05C0C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142920</xdr:colOff>
      <xdr:row>1</xdr:row>
      <xdr:rowOff>47520</xdr:rowOff>
    </xdr:from>
    <xdr:to>
      <xdr:col>9</xdr:col>
      <xdr:colOff>72000</xdr:colOff>
      <xdr:row>8</xdr:row>
      <xdr:rowOff>84960</xdr:rowOff>
    </xdr:to>
    <xdr:pic>
      <xdr:nvPicPr>
        <xdr:cNvPr id="2" name="Picture 840" descr="Diwa_Logo">
          <a:extLst>
            <a:ext uri="{FF2B5EF4-FFF2-40B4-BE49-F238E27FC236}">
              <a16:creationId xmlns:a16="http://schemas.microsoft.com/office/drawing/2014/main" id="{22F3F3B8-4F4B-E247-ACD8-EEE2E12A32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43420" y="250720"/>
          <a:ext cx="3129480" cy="1459840"/>
        </a:xfrm>
        <a:prstGeom prst="rect">
          <a:avLst/>
        </a:prstGeom>
        <a:ln w="9525">
          <a:noFill/>
        </a:ln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huggenberger@outlook.com" TargetMode="External"/><Relationship Id="rId1" Type="http://schemas.openxmlformats.org/officeDocument/2006/relationships/hyperlink" Target="mailto:gstuker@bluewin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huggenberger@outlook.com" TargetMode="External"/><Relationship Id="rId2" Type="http://schemas.openxmlformats.org/officeDocument/2006/relationships/hyperlink" Target="https://map.schweizmobil.ch/?lang=de&amp;photos=yes&amp;logo=yes&amp;season=summer&amp;bgLayer=pk&amp;resolution=3.94&amp;E=2678822&amp;N=1251552&amp;detours=yes&amp;trackId=1921059074" TargetMode="External"/><Relationship Id="rId1" Type="http://schemas.openxmlformats.org/officeDocument/2006/relationships/hyperlink" Target="https://map.schweizmobil.ch/?lang=de&amp;photos=yes&amp;logo=yes&amp;season=summer&amp;bgLayer=pk&amp;resolution=2.07&amp;E=2673613&amp;N=1253446&amp;detours=yes&amp;trackId=84891665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ap.schweizmobil.ch/?lang=de&amp;photos=yes&amp;logo=yes&amp;season=summer&amp;bgLayer=pk&amp;resolution=5&amp;E=2674173&amp;N=1251478&amp;detours=yes&amp;trackId=113012178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3.21&amp;E=2704818&amp;N=1257756&amp;photos=yes&amp;logo=yes&amp;detours=yes&amp;trackId=247946603" TargetMode="External"/><Relationship Id="rId2" Type="http://schemas.openxmlformats.org/officeDocument/2006/relationships/hyperlink" Target="https://map.schweizmobil.ch/?lang=de&amp;bgLayer=pk&amp;season=summer&amp;resolution=5.07&amp;E=2705667&amp;N=1256341&amp;photos=yes&amp;logo=yes&amp;detours=yes&amp;trackId=1929911942" TargetMode="External"/><Relationship Id="rId1" Type="http://schemas.openxmlformats.org/officeDocument/2006/relationships/hyperlink" Target="mailto:Bruno.f.keller@bluewin.ch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ap.schweizmobil.ch/?lang=de&amp;bgLayer=pk&amp;season=summer&amp;resolution=2.41&amp;E=2702986&amp;N=1256311&amp;photos=yes&amp;logo=yes&amp;detours=yes&amp;trackId=448959834" TargetMode="External"/><Relationship Id="rId4" Type="http://schemas.openxmlformats.org/officeDocument/2006/relationships/hyperlink" Target="https://map.schweizmobil.ch/?lang=de&amp;bgLayer=pk&amp;season=summer&amp;resolution=2.18&amp;E=2702090&amp;N=1257445&amp;photos=yes&amp;logo=yes&amp;detours=yes&amp;trackId=55529279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1&amp;E=2685451&amp;N=1270149&amp;photos=yes&amp;logo=yes&amp;detours=yes&amp;trackId=792853227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info@cafe-rebe.ch" TargetMode="External"/><Relationship Id="rId1" Type="http://schemas.openxmlformats.org/officeDocument/2006/relationships/hyperlink" Target="mailto:bruno.f.keller@bluewin.ch" TargetMode="External"/><Relationship Id="rId6" Type="http://schemas.openxmlformats.org/officeDocument/2006/relationships/hyperlink" Target="https://map.schweizmobil.ch/?lang=de&amp;bgLayer=pk&amp;season=summer&amp;resolution=3.04&amp;E=2682886&amp;N=1269856&amp;photos=yes&amp;logo=yes&amp;detours=yes&amp;trackId=1035458290" TargetMode="External"/><Relationship Id="rId5" Type="http://schemas.openxmlformats.org/officeDocument/2006/relationships/hyperlink" Target="https://map.schweizmobil.ch/?lang=de&amp;bgLayer=pk&amp;season=summer&amp;resolution=10.21&amp;E=2684986&amp;N=1267609&amp;photos=yes&amp;logo=yes&amp;detours=yes&amp;trackId=1809769779" TargetMode="External"/><Relationship Id="rId4" Type="http://schemas.openxmlformats.org/officeDocument/2006/relationships/hyperlink" Target="https://map.schweizmobil.ch/?lang=de&amp;bgLayer=pk&amp;season=summer&amp;resolution=3.17&amp;E=2682856&amp;N=1270434&amp;photos=yes&amp;logo=yes&amp;detours=yes&amp;trackId=93855782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2.02&amp;E=2667744&amp;N=1262870&amp;trackId=338870907" TargetMode="External"/><Relationship Id="rId2" Type="http://schemas.openxmlformats.org/officeDocument/2006/relationships/hyperlink" Target="https://map.schweizmobil.ch/?lang=de&amp;photos=yes&amp;logo=yes&amp;detours=yes&amp;season=summer&amp;bgLayer=pk&amp;resolution=3.57&amp;E=2665628&amp;N=1265239&amp;trackId=1194666944" TargetMode="External"/><Relationship Id="rId1" Type="http://schemas.openxmlformats.org/officeDocument/2006/relationships/hyperlink" Target="https://map.schweizmobil.ch/?lang=de&amp;photos=yes&amp;logo=yes&amp;detours=yes&amp;season=summer&amp;bgLayer=pk&amp;resolution=3&amp;E=2668982&amp;N=1263232&amp;trackId=767694072" TargetMode="External"/><Relationship Id="rId4" Type="http://schemas.openxmlformats.org/officeDocument/2006/relationships/hyperlink" Target="https://map.schweizmobil.ch/?lang=de&amp;photos=yes&amp;logo=yes&amp;detours=yes&amp;season=summer&amp;bgLayer=pk&amp;resolution=5.49&amp;E=2665605&amp;N=1265970&amp;trackId=111604649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resolution=1.61&amp;photos=yes&amp;logo=yes&amp;detours=yes&amp;season=summer&amp;E=2678135&amp;N=1283052&amp;trackId=103388731" TargetMode="External"/><Relationship Id="rId2" Type="http://schemas.openxmlformats.org/officeDocument/2006/relationships/hyperlink" Target="https://map.schweizmobil.ch/?lang=de&amp;bgLayer=pk&amp;resolution=3.41&amp;photos=yes&amp;logo=yes&amp;detours=yes&amp;season=summer&amp;E=2678278&amp;N=1285036&amp;trackId=1987991182" TargetMode="External"/><Relationship Id="rId1" Type="http://schemas.openxmlformats.org/officeDocument/2006/relationships/hyperlink" Target="https://map.schweizmobil.ch/?lang=de&amp;bgLayer=pk&amp;resolution=5.18&amp;photos=yes&amp;logo=yes&amp;detours=yes&amp;season=summer&amp;E=2674720&amp;N=1281342&amp;trackId=1484986680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resolution=2.94&amp;E=2711734&amp;N=1231864&amp;bgLayer=pk&amp;trackId=821631416" TargetMode="External"/><Relationship Id="rId2" Type="http://schemas.openxmlformats.org/officeDocument/2006/relationships/hyperlink" Target="https://map.schweizmobil.ch/?lang=de&amp;photos=yes&amp;logo=yes&amp;detours=yes&amp;season=summer&amp;resolution=4.7&amp;E=2712972&amp;N=1230074&amp;bgLayer=pk&amp;trackId=1317110320" TargetMode="External"/><Relationship Id="rId1" Type="http://schemas.openxmlformats.org/officeDocument/2006/relationships/hyperlink" Target="mailto:wkaiser@datacomm.ch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map.schweizmobil.ch/?lang=de&amp;photos=yes&amp;logo=yes&amp;detours=yes&amp;season=summer&amp;resolution=1.32&amp;E=2705326&amp;N=1230921&amp;bgLayer=pk&amp;trackId=109479264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8.19&amp;E=2679411&amp;N=1236397&amp;photos=yes&amp;logo=yes&amp;detours=yes&amp;trackId=1553543902" TargetMode="External"/><Relationship Id="rId2" Type="http://schemas.openxmlformats.org/officeDocument/2006/relationships/hyperlink" Target="https://map.schweizmobil.ch/?lang=de&amp;bgLayer=pk&amp;season=summer&amp;resolution=5.48&amp;E=2680688&amp;N=1235453&amp;photos=yes&amp;logo=yes&amp;detours=yes&amp;trackId=260559041" TargetMode="External"/><Relationship Id="rId1" Type="http://schemas.openxmlformats.org/officeDocument/2006/relationships/hyperlink" Target="mailto:gstuker@bluewin.ch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2.02&amp;E=2647391&amp;N=1257983&amp;trackId=529560452" TargetMode="External"/><Relationship Id="rId2" Type="http://schemas.openxmlformats.org/officeDocument/2006/relationships/hyperlink" Target="https://map.schweizmobil.ch/?lang=de&amp;photos=yes&amp;logo=yes&amp;detours=yes&amp;season=summer&amp;bgLayer=pk&amp;resolution=3.49&amp;E=2644198&amp;N=1259150&amp;trackId=530258367" TargetMode="External"/><Relationship Id="rId1" Type="http://schemas.openxmlformats.org/officeDocument/2006/relationships/hyperlink" Target="mailto:h.e.isler@hispeed.ch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p.schweizmobil.ch/?lang=de&amp;photos=yes&amp;logo=yes&amp;detours=yes&amp;season=summer&amp;bgLayer=pk&amp;resolution=2.02&amp;E=2647391&amp;N=1257983&amp;trackId=52956045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fredi.wittenwiler@bluewin.c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1.51&amp;E=2729875&amp;N=1258894&amp;layers=Wanderland%2CStation&amp;trackId=1189044896" TargetMode="External"/><Relationship Id="rId2" Type="http://schemas.openxmlformats.org/officeDocument/2006/relationships/hyperlink" Target="https://map.schweizmobil.ch/?lang=de&amp;photos=yes&amp;logo=yes&amp;detours=yes&amp;season=summer&amp;bgLayer=pk&amp;resolution=2.5&amp;E=2729197&amp;N=1258363&amp;layers=Wanderland%2CStation&amp;trackId=2062965970" TargetMode="External"/><Relationship Id="rId1" Type="http://schemas.openxmlformats.org/officeDocument/2006/relationships/hyperlink" Target="mailto:bretschger@silk-rechtsanwaelte.ch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map.schweizmobil.ch/?lang=de&amp;photos=yes&amp;logo=yes&amp;detours=yes&amp;season=summer&amp;bgLayer=pk&amp;resolution=2.9&amp;E=2728573&amp;N=1258149&amp;trackId=188855073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3.58&amp;E=2739886&amp;N=1215548&amp;layers=Wanderland&amp;trackId=1653468048" TargetMode="External"/><Relationship Id="rId2" Type="http://schemas.openxmlformats.org/officeDocument/2006/relationships/hyperlink" Target="https://map.schweizmobil.ch/?lang=de&amp;photos=yes&amp;logo=yes&amp;detours=yes&amp;season=summer&amp;bgLayer=pk&amp;resolution=2.34&amp;E=2739415&amp;N=1215000&amp;trackId=659044808" TargetMode="External"/><Relationship Id="rId1" Type="http://schemas.openxmlformats.org/officeDocument/2006/relationships/hyperlink" Target="mailto:rkbrunner@bluewin.ch" TargetMode="External"/><Relationship Id="rId4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2.08&amp;E=2693172&amp;N=1283254&amp;trackId=255167944" TargetMode="External"/><Relationship Id="rId2" Type="http://schemas.openxmlformats.org/officeDocument/2006/relationships/hyperlink" Target="https://map.schweizmobil.ch/?lang=de&amp;photos=yes&amp;logo=yes&amp;detours=yes&amp;season=summer&amp;bgLayer=pk&amp;resolution=3.25&amp;E=2691941&amp;N=1282718&amp;trackId=1052312193" TargetMode="External"/><Relationship Id="rId1" Type="http://schemas.openxmlformats.org/officeDocument/2006/relationships/hyperlink" Target="mailto:kurtschaad@bluewin.ch" TargetMode="External"/><Relationship Id="rId5" Type="http://schemas.openxmlformats.org/officeDocument/2006/relationships/hyperlink" Target="mailto:info@gueterhof.ch%20052%20630%2040%2040" TargetMode="External"/><Relationship Id="rId4" Type="http://schemas.openxmlformats.org/officeDocument/2006/relationships/hyperlink" Target="https://map.schweizmobil.ch/?lang=de&amp;photos=yes&amp;logo=yes&amp;detours=yes&amp;season=summer&amp;bgLayer=pk&amp;resolution=1&amp;E=2689996&amp;N=1283627&amp;trackId=49488098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7.09&amp;E=2699069&amp;N=1254943&amp;photos=yes&amp;logo=yes&amp;detours=yes&amp;trackId=1436966213" TargetMode="External"/><Relationship Id="rId2" Type="http://schemas.openxmlformats.org/officeDocument/2006/relationships/hyperlink" Target="https://map.schweizmobil.ch/?lang=de&amp;bgLayer=pk&amp;season=summer&amp;resolution=14.74&amp;E=2698772&amp;N=1256909&amp;photos=yes&amp;logo=yes&amp;detours=yes&amp;trackId=1885349611" TargetMode="External"/><Relationship Id="rId1" Type="http://schemas.openxmlformats.org/officeDocument/2006/relationships/hyperlink" Target="mailto:bruno.f.keller@bluewin.ch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<Relationship Id="rId4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2023-9316-CA48-BEC0-388613F7BF1E}">
  <sheetPr>
    <tabColor rgb="FFFF0000"/>
    <pageSetUpPr fitToPage="1"/>
  </sheetPr>
  <dimension ref="A2:N39"/>
  <sheetViews>
    <sheetView zoomScale="198" zoomScaleNormal="198" workbookViewId="0">
      <selection activeCell="N15" sqref="N15"/>
    </sheetView>
  </sheetViews>
  <sheetFormatPr baseColWidth="10" defaultColWidth="9" defaultRowHeight="15"/>
  <cols>
    <col min="1" max="1" width="5" style="511" customWidth="1"/>
    <col min="2" max="2" width="1" style="511" customWidth="1"/>
    <col min="3" max="3" width="0.7109375" style="511" customWidth="1"/>
    <col min="4" max="4" width="9.85546875" style="511" customWidth="1"/>
    <col min="5" max="5" width="0.85546875" style="511" customWidth="1"/>
    <col min="6" max="6" width="12.7109375" style="511" customWidth="1"/>
    <col min="7" max="7" width="9" style="511"/>
    <col min="8" max="8" width="2.7109375" style="511" customWidth="1"/>
    <col min="9" max="9" width="7.28515625" style="511" customWidth="1"/>
    <col min="10" max="10" width="3.28515625" style="511" customWidth="1"/>
    <col min="11" max="11" width="5.28515625" style="511" customWidth="1"/>
    <col min="12" max="13" width="2.5703125" style="511" customWidth="1"/>
    <col min="14" max="14" width="10.7109375" style="511" customWidth="1"/>
    <col min="15" max="15" width="17.42578125" style="511" customWidth="1"/>
    <col min="16" max="16384" width="9" style="511"/>
  </cols>
  <sheetData>
    <row r="2" spans="1:14">
      <c r="A2" s="522"/>
      <c r="B2" s="520"/>
      <c r="C2" s="523"/>
      <c r="D2" s="523"/>
      <c r="E2" s="523"/>
      <c r="F2" s="523"/>
      <c r="G2" s="523"/>
      <c r="H2" s="522"/>
      <c r="I2" s="520"/>
      <c r="J2" s="524"/>
      <c r="K2" s="523"/>
      <c r="L2" s="523"/>
      <c r="M2" s="523"/>
    </row>
    <row r="3" spans="1:14" ht="23">
      <c r="A3" s="533" t="s">
        <v>215</v>
      </c>
      <c r="B3" s="520"/>
      <c r="C3" s="523"/>
      <c r="D3" s="523"/>
      <c r="E3" s="523"/>
      <c r="F3" s="523"/>
      <c r="G3" s="523"/>
      <c r="H3" s="522"/>
      <c r="I3" s="532" t="s">
        <v>480</v>
      </c>
      <c r="J3" s="528" t="s">
        <v>479</v>
      </c>
      <c r="K3" s="528"/>
      <c r="L3" s="528"/>
      <c r="M3" s="528"/>
      <c r="N3" s="531"/>
    </row>
    <row r="4" spans="1:14" ht="18">
      <c r="A4" s="529" t="s">
        <v>478</v>
      </c>
      <c r="B4" s="520"/>
      <c r="C4" s="523"/>
      <c r="D4" s="523"/>
      <c r="E4" s="523"/>
      <c r="F4" s="523"/>
      <c r="G4" s="523"/>
      <c r="H4" s="522"/>
      <c r="I4" s="520"/>
      <c r="J4" s="524"/>
      <c r="K4" s="530"/>
      <c r="L4" s="530"/>
      <c r="M4" s="530"/>
      <c r="N4" s="530"/>
    </row>
    <row r="5" spans="1:14">
      <c r="A5" s="529" t="s">
        <v>477</v>
      </c>
      <c r="C5" s="524"/>
      <c r="D5" s="523"/>
      <c r="E5" s="524"/>
      <c r="F5" s="523"/>
      <c r="G5" s="523"/>
      <c r="H5" s="522"/>
      <c r="J5" s="522"/>
      <c r="K5" s="520"/>
    </row>
    <row r="6" spans="1:14" ht="23">
      <c r="A6" s="529" t="s">
        <v>214</v>
      </c>
      <c r="B6" s="524"/>
      <c r="C6" s="523"/>
      <c r="D6" s="524"/>
      <c r="E6" s="524"/>
      <c r="F6" s="523"/>
      <c r="G6" s="523"/>
      <c r="H6" s="522"/>
      <c r="J6" s="528" t="s">
        <v>476</v>
      </c>
      <c r="K6" s="527"/>
      <c r="L6" s="527"/>
      <c r="M6" s="527"/>
      <c r="N6" s="526"/>
    </row>
    <row r="7" spans="1:14">
      <c r="A7" s="521"/>
      <c r="B7" s="524"/>
      <c r="C7" s="523"/>
      <c r="D7" s="523"/>
      <c r="E7" s="524"/>
      <c r="F7" s="524"/>
      <c r="G7" s="523"/>
      <c r="H7" s="522"/>
      <c r="J7" s="522"/>
      <c r="K7" s="520"/>
    </row>
    <row r="8" spans="1:14">
      <c r="A8" s="525" t="s">
        <v>3</v>
      </c>
      <c r="B8" s="524"/>
      <c r="C8" s="523"/>
      <c r="D8" s="523"/>
      <c r="E8" s="524"/>
      <c r="F8" s="523"/>
      <c r="G8" s="523"/>
      <c r="H8" s="522"/>
      <c r="J8" s="522"/>
      <c r="K8" s="520"/>
    </row>
    <row r="9" spans="1:14">
      <c r="A9" s="521"/>
      <c r="B9" s="524"/>
      <c r="C9" s="523"/>
      <c r="D9" s="523"/>
      <c r="E9" s="524"/>
      <c r="F9" s="523"/>
      <c r="G9" s="523"/>
      <c r="H9" s="522"/>
      <c r="J9" s="521"/>
      <c r="K9" s="520"/>
    </row>
    <row r="10" spans="1:14">
      <c r="A10" s="521" t="s">
        <v>213</v>
      </c>
      <c r="B10" s="524"/>
      <c r="C10" s="523"/>
      <c r="D10" s="523"/>
      <c r="E10" s="524"/>
      <c r="F10" s="523"/>
      <c r="G10" s="523"/>
      <c r="H10" s="522"/>
      <c r="J10" s="521"/>
      <c r="K10" s="520"/>
    </row>
    <row r="11" spans="1:14">
      <c r="A11" s="521"/>
      <c r="B11" s="524"/>
      <c r="C11" s="523"/>
      <c r="D11" s="523"/>
      <c r="E11" s="524"/>
      <c r="F11" s="523"/>
      <c r="G11" s="523"/>
      <c r="H11" s="522"/>
      <c r="J11" s="521"/>
      <c r="K11" s="520"/>
    </row>
    <row r="12" spans="1:14">
      <c r="A12" s="521"/>
      <c r="B12" s="524"/>
      <c r="C12" s="523"/>
      <c r="D12" s="523"/>
      <c r="E12" s="524"/>
      <c r="F12" s="523"/>
      <c r="G12" s="523"/>
      <c r="H12" s="522"/>
      <c r="J12" s="521"/>
      <c r="K12" s="520"/>
    </row>
    <row r="13" spans="1:14" ht="24">
      <c r="F13" s="519" t="s">
        <v>475</v>
      </c>
    </row>
    <row r="14" spans="1:14">
      <c r="A14" s="511" t="s">
        <v>3</v>
      </c>
      <c r="D14" s="518" t="s">
        <v>3</v>
      </c>
    </row>
    <row r="15" spans="1:14">
      <c r="I15" s="518" t="s">
        <v>474</v>
      </c>
      <c r="N15" s="518" t="s">
        <v>473</v>
      </c>
    </row>
    <row r="17" spans="4:13">
      <c r="D17" s="517">
        <v>45664</v>
      </c>
      <c r="E17" s="512">
        <v>44566</v>
      </c>
      <c r="F17" s="516" t="s">
        <v>472</v>
      </c>
      <c r="I17" s="516" t="s">
        <v>215</v>
      </c>
    </row>
    <row r="19" spans="4:13" s="515" customFormat="1">
      <c r="D19" s="517">
        <v>45671</v>
      </c>
      <c r="F19" s="516" t="s">
        <v>142</v>
      </c>
      <c r="I19" s="516" t="s">
        <v>85</v>
      </c>
      <c r="M19" s="516"/>
    </row>
    <row r="21" spans="4:13">
      <c r="D21" s="512">
        <v>45678</v>
      </c>
      <c r="F21" s="511" t="s">
        <v>471</v>
      </c>
      <c r="I21" s="511" t="s">
        <v>85</v>
      </c>
    </row>
    <row r="23" spans="4:13">
      <c r="D23" s="512">
        <v>45685</v>
      </c>
      <c r="F23" s="511" t="s">
        <v>470</v>
      </c>
      <c r="I23" s="511" t="s">
        <v>184</v>
      </c>
    </row>
    <row r="25" spans="4:13">
      <c r="D25" s="512">
        <v>45692</v>
      </c>
      <c r="F25" s="511" t="s">
        <v>469</v>
      </c>
      <c r="I25" s="511" t="s">
        <v>468</v>
      </c>
    </row>
    <row r="27" spans="4:13">
      <c r="D27" s="512">
        <v>45699</v>
      </c>
      <c r="F27" s="511" t="s">
        <v>467</v>
      </c>
      <c r="G27" s="511" t="s">
        <v>3</v>
      </c>
      <c r="I27" s="511" t="s">
        <v>433</v>
      </c>
    </row>
    <row r="29" spans="4:13">
      <c r="D29" s="512">
        <v>45706</v>
      </c>
      <c r="F29" s="511" t="s">
        <v>400</v>
      </c>
      <c r="I29" s="511" t="s">
        <v>403</v>
      </c>
    </row>
    <row r="31" spans="4:13">
      <c r="D31" s="512">
        <v>45713</v>
      </c>
      <c r="F31" s="511" t="s">
        <v>344</v>
      </c>
      <c r="I31" s="511" t="s">
        <v>373</v>
      </c>
    </row>
    <row r="32" spans="4:13">
      <c r="M32" s="514"/>
    </row>
    <row r="33" spans="4:11">
      <c r="D33" s="512">
        <v>45720</v>
      </c>
      <c r="F33" s="511" t="s">
        <v>466</v>
      </c>
      <c r="I33" s="511" t="s">
        <v>337</v>
      </c>
    </row>
    <row r="35" spans="4:11">
      <c r="D35" s="512">
        <v>45727</v>
      </c>
      <c r="F35" s="511" t="s">
        <v>465</v>
      </c>
      <c r="I35" s="511" t="s">
        <v>464</v>
      </c>
    </row>
    <row r="37" spans="4:11" ht="16">
      <c r="D37" s="512">
        <v>45734</v>
      </c>
      <c r="F37" s="513" t="s">
        <v>463</v>
      </c>
      <c r="G37" s="513"/>
      <c r="H37" s="513"/>
      <c r="I37" s="511" t="s">
        <v>272</v>
      </c>
      <c r="J37" s="513"/>
      <c r="K37" s="513"/>
    </row>
    <row r="39" spans="4:11">
      <c r="D39" s="512">
        <v>45741</v>
      </c>
      <c r="F39" s="511" t="s">
        <v>239</v>
      </c>
      <c r="I39" s="511" t="s">
        <v>247</v>
      </c>
    </row>
  </sheetData>
  <hyperlinks>
    <hyperlink ref="A8" r:id="rId1" xr:uid="{380569AC-123F-A447-B003-E6CF7483FAEA}"/>
    <hyperlink ref="A10" r:id="rId2" xr:uid="{14B080A5-1954-9642-BBB1-AC49BC6B15A6}"/>
  </hyperlinks>
  <pageMargins left="0.7" right="0.7" top="0.78740157499999996" bottom="0.78740157499999996" header="0.3" footer="0.3"/>
  <pageSetup paperSize="9" scale="9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7A9D-6324-364D-A26C-ED97B5B0498F}">
  <sheetPr>
    <tabColor rgb="FFFF0000"/>
    <pageSetUpPr fitToPage="1"/>
  </sheetPr>
  <dimension ref="B1:R87"/>
  <sheetViews>
    <sheetView tabSelected="1" view="pageLayout" topLeftCell="A2" zoomScale="50" zoomScaleNormal="63" zoomScalePageLayoutView="50" workbookViewId="0">
      <selection activeCell="O15" sqref="O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45664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216</v>
      </c>
      <c r="C4" s="545"/>
      <c r="D4" s="545"/>
      <c r="E4" s="545"/>
      <c r="F4" s="545"/>
      <c r="G4" s="545"/>
      <c r="H4" s="545"/>
      <c r="I4" s="546"/>
      <c r="J4" s="607" t="s">
        <v>215</v>
      </c>
      <c r="K4" s="608"/>
      <c r="L4" s="613" t="s">
        <v>214</v>
      </c>
      <c r="M4" s="614"/>
      <c r="N4" s="615"/>
      <c r="O4" s="574">
        <v>2.1124999999999998</v>
      </c>
      <c r="P4" s="575"/>
      <c r="Q4" s="576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577"/>
      <c r="P5" s="578"/>
      <c r="Q5" s="579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213</v>
      </c>
      <c r="K6" s="612"/>
      <c r="L6" s="619" t="str">
        <f>HYPERLINK("mailto:"&amp;K6,"Anmeldung")</f>
        <v>Anmeldung</v>
      </c>
      <c r="M6" s="620"/>
      <c r="N6" s="621"/>
      <c r="O6" s="580"/>
      <c r="P6" s="581"/>
      <c r="Q6" s="582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4.25" customHeight="1">
      <c r="B10" s="256" t="s">
        <v>212</v>
      </c>
      <c r="C10" s="163"/>
      <c r="D10" s="162"/>
      <c r="E10" s="57"/>
      <c r="F10" s="56"/>
      <c r="G10" s="60"/>
      <c r="H10" s="85">
        <v>9.7799999999999994</v>
      </c>
      <c r="I10" s="161" t="s">
        <v>36</v>
      </c>
      <c r="J10" s="59" t="s">
        <v>22</v>
      </c>
      <c r="K10" s="62"/>
      <c r="L10" s="61"/>
      <c r="M10" s="57">
        <v>0.40347222222222223</v>
      </c>
      <c r="N10" s="56">
        <v>31</v>
      </c>
      <c r="O10" s="60" t="s">
        <v>211</v>
      </c>
      <c r="P10" s="160">
        <v>5.01</v>
      </c>
      <c r="Q10" s="82" t="s">
        <v>36</v>
      </c>
    </row>
    <row r="11" spans="2:17" ht="45">
      <c r="B11" s="256" t="s">
        <v>210</v>
      </c>
      <c r="C11" s="57" t="s">
        <v>3</v>
      </c>
      <c r="D11" s="56"/>
      <c r="E11" s="57"/>
      <c r="F11" s="56"/>
      <c r="G11" s="60"/>
      <c r="H11" s="85">
        <v>186</v>
      </c>
      <c r="I11" s="84" t="s">
        <v>35</v>
      </c>
      <c r="J11" s="59" t="s">
        <v>209</v>
      </c>
      <c r="K11" s="57">
        <v>0.41180555555555554</v>
      </c>
      <c r="L11" s="58">
        <v>3</v>
      </c>
      <c r="M11" s="57">
        <v>0.41458333333333336</v>
      </c>
      <c r="N11" s="56" t="s">
        <v>208</v>
      </c>
      <c r="O11" s="60" t="s">
        <v>207</v>
      </c>
      <c r="P11" s="85">
        <v>204</v>
      </c>
      <c r="Q11" s="82" t="s">
        <v>35</v>
      </c>
    </row>
    <row r="12" spans="2:17" ht="45">
      <c r="B12" s="256" t="s">
        <v>206</v>
      </c>
      <c r="C12" s="57" t="s">
        <v>3</v>
      </c>
      <c r="D12" s="56" t="s">
        <v>3</v>
      </c>
      <c r="E12" s="57"/>
      <c r="F12" s="159" t="s">
        <v>3</v>
      </c>
      <c r="G12" s="60" t="s">
        <v>3</v>
      </c>
      <c r="H12" s="85">
        <v>254</v>
      </c>
      <c r="I12" s="84" t="s">
        <v>34</v>
      </c>
      <c r="J12" s="158" t="s">
        <v>205</v>
      </c>
      <c r="K12" s="57">
        <v>0.4236111111111111</v>
      </c>
      <c r="L12" s="58"/>
      <c r="M12" s="57"/>
      <c r="N12" s="56"/>
      <c r="O12" s="60"/>
      <c r="P12" s="85">
        <v>194</v>
      </c>
      <c r="Q12" s="82" t="s">
        <v>34</v>
      </c>
    </row>
    <row r="13" spans="2:17" ht="45">
      <c r="B13" s="255" t="s">
        <v>204</v>
      </c>
      <c r="C13" s="57" t="s">
        <v>3</v>
      </c>
      <c r="D13" s="56" t="s">
        <v>3</v>
      </c>
      <c r="E13" s="57"/>
      <c r="F13" s="56"/>
      <c r="G13" s="60"/>
      <c r="H13" s="83">
        <v>0.10277777777777777</v>
      </c>
      <c r="I13" s="84" t="s">
        <v>33</v>
      </c>
      <c r="J13" s="59"/>
      <c r="K13" s="57"/>
      <c r="L13" s="58"/>
      <c r="M13" s="57"/>
      <c r="N13" s="56" t="s">
        <v>3</v>
      </c>
      <c r="O13" s="60"/>
      <c r="P13" s="83">
        <v>5.9027777777777776E-2</v>
      </c>
      <c r="Q13" s="82" t="s">
        <v>33</v>
      </c>
    </row>
    <row r="14" spans="2:17" ht="45">
      <c r="B14" s="59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254"/>
      <c r="C15" s="155"/>
      <c r="D15" s="153"/>
      <c r="E15" s="154"/>
      <c r="F15" s="153"/>
      <c r="G15" s="152"/>
      <c r="H15" s="83">
        <f>H13*(100%+H14)</f>
        <v>0.10277777777777777</v>
      </c>
      <c r="I15" s="84" t="s">
        <v>31</v>
      </c>
      <c r="J15" s="75"/>
      <c r="K15" s="151"/>
      <c r="L15" s="150"/>
      <c r="M15" s="74"/>
      <c r="N15" s="149"/>
      <c r="O15" s="77"/>
      <c r="P15" s="71">
        <f>P13*(100%+P14)</f>
        <v>7.0833333333333331E-2</v>
      </c>
      <c r="Q15" s="70" t="s">
        <v>31</v>
      </c>
    </row>
    <row r="16" spans="2:17" ht="25" customHeight="1">
      <c r="B16" s="623" t="s">
        <v>203</v>
      </c>
      <c r="C16" s="557"/>
      <c r="D16" s="557"/>
      <c r="E16" s="557"/>
      <c r="F16" s="557"/>
      <c r="G16" s="557"/>
      <c r="H16" s="557"/>
      <c r="I16" s="558"/>
      <c r="J16" s="668" t="s">
        <v>202</v>
      </c>
      <c r="K16" s="560"/>
      <c r="L16" s="560"/>
      <c r="M16" s="560"/>
      <c r="N16" s="560"/>
      <c r="O16" s="560"/>
      <c r="P16" s="560"/>
      <c r="Q16" s="561"/>
    </row>
    <row r="17" spans="2:17" ht="25" customHeight="1">
      <c r="B17" s="559"/>
      <c r="C17" s="560"/>
      <c r="D17" s="560"/>
      <c r="E17" s="560"/>
      <c r="F17" s="560"/>
      <c r="G17" s="560"/>
      <c r="H17" s="560"/>
      <c r="I17" s="561"/>
      <c r="J17" s="559"/>
      <c r="K17" s="560"/>
      <c r="L17" s="560"/>
      <c r="M17" s="560"/>
      <c r="N17" s="560"/>
      <c r="O17" s="560"/>
      <c r="P17" s="560"/>
      <c r="Q17" s="561"/>
    </row>
    <row r="18" spans="2:17" ht="25" customHeight="1">
      <c r="B18" s="559"/>
      <c r="C18" s="560"/>
      <c r="D18" s="560"/>
      <c r="E18" s="560"/>
      <c r="F18" s="560"/>
      <c r="G18" s="560"/>
      <c r="H18" s="560"/>
      <c r="I18" s="561"/>
      <c r="J18" s="559"/>
      <c r="K18" s="560"/>
      <c r="L18" s="560"/>
      <c r="M18" s="560"/>
      <c r="N18" s="560"/>
      <c r="O18" s="560"/>
      <c r="P18" s="560"/>
      <c r="Q18" s="561"/>
    </row>
    <row r="19" spans="2:17" ht="25" customHeight="1" thickBot="1">
      <c r="B19" s="562"/>
      <c r="C19" s="563"/>
      <c r="D19" s="563"/>
      <c r="E19" s="563"/>
      <c r="F19" s="563"/>
      <c r="G19" s="563"/>
      <c r="H19" s="563"/>
      <c r="I19" s="564"/>
      <c r="J19" s="562"/>
      <c r="K19" s="563"/>
      <c r="L19" s="563"/>
      <c r="M19" s="563"/>
      <c r="N19" s="563"/>
      <c r="O19" s="563"/>
      <c r="P19" s="563"/>
      <c r="Q19" s="564"/>
    </row>
    <row r="20" spans="2:17" ht="38" thickBot="1">
      <c r="B20" s="148" t="s">
        <v>64</v>
      </c>
      <c r="C20" s="658" t="s">
        <v>201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200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t="e" cm="1" vm="1">
        <f t="array" aca="1" ref="C22" ca="1">INDEX(C11:C14,COUNT(C11:C14))+H15</f>
        <v>#VALUE!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0.49444444444444446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0.5</v>
      </c>
      <c r="D24" s="571" t="s">
        <v>199</v>
      </c>
      <c r="E24" s="572"/>
      <c r="F24" s="572"/>
      <c r="G24" s="572"/>
      <c r="H24" s="572"/>
      <c r="I24" s="573"/>
      <c r="J24" s="565" t="s">
        <v>198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0.59375</v>
      </c>
      <c r="D25" s="538" t="s">
        <v>197</v>
      </c>
      <c r="E25" s="539"/>
      <c r="F25" s="539"/>
      <c r="G25" s="539"/>
      <c r="H25" s="539"/>
      <c r="I25" s="540"/>
      <c r="J25" s="568" t="s">
        <v>196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556" t="s">
        <v>195</v>
      </c>
      <c r="C28" s="557"/>
      <c r="D28" s="557"/>
      <c r="E28" s="557"/>
      <c r="F28" s="557"/>
      <c r="G28" s="557"/>
      <c r="H28" s="557"/>
      <c r="I28" s="558"/>
      <c r="J28" s="623" t="s">
        <v>194</v>
      </c>
      <c r="K28" s="557"/>
      <c r="L28" s="557"/>
      <c r="M28" s="557"/>
      <c r="N28" s="557"/>
      <c r="O28" s="557"/>
      <c r="P28" s="557"/>
      <c r="Q28" s="558"/>
    </row>
    <row r="29" spans="2:17" ht="25" customHeight="1">
      <c r="B29" s="559"/>
      <c r="C29" s="560"/>
      <c r="D29" s="560"/>
      <c r="E29" s="560"/>
      <c r="F29" s="560"/>
      <c r="G29" s="560"/>
      <c r="H29" s="560"/>
      <c r="I29" s="561"/>
      <c r="J29" s="559"/>
      <c r="K29" s="560"/>
      <c r="L29" s="560"/>
      <c r="M29" s="560"/>
      <c r="N29" s="560"/>
      <c r="O29" s="560"/>
      <c r="P29" s="560"/>
      <c r="Q29" s="561"/>
    </row>
    <row r="30" spans="2:17" ht="25" customHeight="1">
      <c r="B30" s="559"/>
      <c r="C30" s="560"/>
      <c r="D30" s="560"/>
      <c r="E30" s="560"/>
      <c r="F30" s="560"/>
      <c r="G30" s="560"/>
      <c r="H30" s="560"/>
      <c r="I30" s="561"/>
      <c r="J30" s="559"/>
      <c r="K30" s="560"/>
      <c r="L30" s="560"/>
      <c r="M30" s="560"/>
      <c r="N30" s="560"/>
      <c r="O30" s="560"/>
      <c r="P30" s="560"/>
      <c r="Q30" s="561"/>
    </row>
    <row r="31" spans="2:17" ht="25" customHeight="1" thickBot="1">
      <c r="B31" s="562"/>
      <c r="C31" s="563"/>
      <c r="D31" s="563"/>
      <c r="E31" s="563"/>
      <c r="F31" s="563"/>
      <c r="G31" s="563"/>
      <c r="H31" s="563"/>
      <c r="I31" s="564"/>
      <c r="J31" s="562"/>
      <c r="K31" s="563"/>
      <c r="L31" s="563"/>
      <c r="M31" s="563"/>
      <c r="N31" s="563"/>
      <c r="O31" s="563"/>
      <c r="P31" s="563"/>
      <c r="Q31" s="564"/>
    </row>
    <row r="32" spans="2:17" ht="40" customHeight="1" thickBot="1">
      <c r="B32" s="119" t="s">
        <v>49</v>
      </c>
      <c r="C32" s="586" t="s">
        <v>193</v>
      </c>
      <c r="D32" s="587"/>
      <c r="E32" s="587"/>
      <c r="F32" s="587"/>
      <c r="G32" s="587"/>
      <c r="H32" s="587"/>
      <c r="I32" s="588"/>
      <c r="J32" s="118" t="s">
        <v>48</v>
      </c>
      <c r="K32" s="541"/>
      <c r="L32" s="542"/>
      <c r="M32" s="542"/>
      <c r="N32" s="542"/>
      <c r="O32" s="542"/>
      <c r="P32" s="542"/>
      <c r="Q32" s="543"/>
    </row>
    <row r="33" spans="2:17" hidden="1">
      <c r="B33" s="30" t="s">
        <v>46</v>
      </c>
      <c r="C33" s="26" t="s">
        <v>12</v>
      </c>
      <c r="D33" s="117">
        <f>C25 +H41</f>
        <v>0.64458333333333329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0.59375</v>
      </c>
      <c r="N33" s="38"/>
      <c r="O33" s="38"/>
      <c r="P33" s="37"/>
      <c r="Q33" s="113"/>
    </row>
    <row r="34" spans="2:17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17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17" ht="45">
      <c r="B36" s="97" t="s">
        <v>192</v>
      </c>
      <c r="C36" s="62"/>
      <c r="D36" s="96"/>
      <c r="E36" s="86">
        <v>0.63680555555555551</v>
      </c>
      <c r="F36" s="58">
        <v>2</v>
      </c>
      <c r="G36" s="95" t="s">
        <v>190</v>
      </c>
      <c r="H36" s="85">
        <v>4.2699999999999996</v>
      </c>
      <c r="I36" s="84" t="s">
        <v>36</v>
      </c>
      <c r="J36" s="94"/>
      <c r="K36" s="93"/>
      <c r="L36" s="61"/>
      <c r="M36" s="86"/>
      <c r="N36" s="56" t="s">
        <v>3</v>
      </c>
      <c r="O36" s="92"/>
      <c r="P36" s="91" t="s">
        <v>3</v>
      </c>
      <c r="Q36" s="90" t="s">
        <v>36</v>
      </c>
    </row>
    <row r="37" spans="2:17" ht="45">
      <c r="B37" s="59" t="s">
        <v>22</v>
      </c>
      <c r="C37" s="57">
        <v>0.64583333333333337</v>
      </c>
      <c r="D37" s="253" t="s">
        <v>28</v>
      </c>
      <c r="E37" s="57"/>
      <c r="F37" s="88"/>
      <c r="G37" s="60" t="s">
        <v>3</v>
      </c>
      <c r="H37" s="85">
        <v>32</v>
      </c>
      <c r="I37" s="84" t="s">
        <v>35</v>
      </c>
      <c r="J37" s="59"/>
      <c r="K37" s="86"/>
      <c r="L37" s="87"/>
      <c r="M37" s="57" t="s">
        <v>3</v>
      </c>
      <c r="N37" s="56"/>
      <c r="O37" s="60"/>
      <c r="P37" s="85" t="s">
        <v>3</v>
      </c>
      <c r="Q37" s="82" t="s">
        <v>35</v>
      </c>
    </row>
    <row r="38" spans="2:17" ht="45">
      <c r="B38" s="59"/>
      <c r="C38" s="86" t="s">
        <v>3</v>
      </c>
      <c r="D38" s="56"/>
      <c r="E38" s="57" t="s">
        <v>3</v>
      </c>
      <c r="F38" s="56" t="s">
        <v>3</v>
      </c>
      <c r="G38" s="60"/>
      <c r="H38" s="85">
        <v>55</v>
      </c>
      <c r="I38" s="84" t="s">
        <v>34</v>
      </c>
      <c r="J38" s="59" t="s">
        <v>3</v>
      </c>
      <c r="K38" s="57" t="s">
        <v>3</v>
      </c>
      <c r="L38" s="58"/>
      <c r="M38" s="57"/>
      <c r="N38" s="56" t="s">
        <v>3</v>
      </c>
      <c r="O38" s="60"/>
      <c r="P38" s="85"/>
      <c r="Q38" s="82" t="s">
        <v>34</v>
      </c>
    </row>
    <row r="39" spans="2:17" ht="45">
      <c r="B39" s="59"/>
      <c r="C39" s="57"/>
      <c r="D39" s="56"/>
      <c r="E39" s="57" t="s">
        <v>3</v>
      </c>
      <c r="F39" s="56" t="s">
        <v>3</v>
      </c>
      <c r="G39" s="60"/>
      <c r="H39" s="83">
        <v>4.2361111111111113E-2</v>
      </c>
      <c r="I39" s="84" t="s">
        <v>33</v>
      </c>
      <c r="J39" s="59"/>
      <c r="K39" s="57"/>
      <c r="L39" s="58"/>
      <c r="M39" s="57" t="s">
        <v>3</v>
      </c>
      <c r="N39" s="56" t="s">
        <v>3</v>
      </c>
      <c r="O39" s="60" t="s">
        <v>3</v>
      </c>
      <c r="P39" s="83">
        <v>0</v>
      </c>
      <c r="Q39" s="82" t="s">
        <v>33</v>
      </c>
    </row>
    <row r="40" spans="2:17" ht="45">
      <c r="B40" s="59"/>
      <c r="C40" s="57"/>
      <c r="D40" s="56"/>
      <c r="E40" s="57" t="s">
        <v>3</v>
      </c>
      <c r="F40" s="56" t="s">
        <v>3</v>
      </c>
      <c r="G40" s="60" t="s">
        <v>3</v>
      </c>
      <c r="H40" s="80">
        <v>0.2</v>
      </c>
      <c r="I40" s="81" t="s">
        <v>32</v>
      </c>
      <c r="J40" s="59"/>
      <c r="K40" s="57"/>
      <c r="L40" s="58"/>
      <c r="M40" s="57"/>
      <c r="N40" s="56"/>
      <c r="O40" s="60"/>
      <c r="P40" s="80">
        <v>0.2</v>
      </c>
      <c r="Q40" s="79" t="s">
        <v>32</v>
      </c>
    </row>
    <row r="41" spans="2:17" ht="46" thickBot="1">
      <c r="B41" s="78"/>
      <c r="C41" s="74"/>
      <c r="D41" s="73"/>
      <c r="E41" s="57" t="s">
        <v>3</v>
      </c>
      <c r="F41" s="73"/>
      <c r="G41" s="77"/>
      <c r="H41" s="71">
        <f>H39*(100%+H40)</f>
        <v>5.0833333333333335E-2</v>
      </c>
      <c r="I41" s="76" t="s">
        <v>31</v>
      </c>
      <c r="J41" s="75"/>
      <c r="K41" s="74" t="s">
        <v>3</v>
      </c>
      <c r="L41" s="73"/>
      <c r="M41" s="74"/>
      <c r="N41" s="73"/>
      <c r="O41" s="72"/>
      <c r="P41" s="71">
        <f>P39*(100%+P40)</f>
        <v>0</v>
      </c>
      <c r="Q41" s="70" t="s">
        <v>31</v>
      </c>
    </row>
    <row r="42" spans="2:17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17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17" ht="45">
      <c r="B44" s="59" t="s">
        <v>22</v>
      </c>
      <c r="C44" s="62"/>
      <c r="D44" s="63" t="s">
        <v>3</v>
      </c>
      <c r="E44" s="57">
        <v>0.46805555555555556</v>
      </c>
      <c r="F44" s="56" t="s">
        <v>21</v>
      </c>
      <c r="G44" s="60" t="s">
        <v>76</v>
      </c>
      <c r="H44" s="49"/>
      <c r="I44" s="43"/>
      <c r="J44" s="59" t="s">
        <v>187</v>
      </c>
      <c r="K44" s="62"/>
      <c r="L44" s="61"/>
      <c r="M44" s="57">
        <v>0.60555555555555551</v>
      </c>
      <c r="N44" s="56" t="s">
        <v>3</v>
      </c>
      <c r="O44" s="60" t="s">
        <v>188</v>
      </c>
      <c r="P44" s="43"/>
      <c r="Q44" s="54"/>
    </row>
    <row r="45" spans="2:17" ht="45">
      <c r="B45" s="59" t="s">
        <v>191</v>
      </c>
      <c r="C45" s="57">
        <v>0.47430555555555554</v>
      </c>
      <c r="D45" s="56">
        <v>3</v>
      </c>
      <c r="E45" s="57">
        <v>0.47847222222222224</v>
      </c>
      <c r="F45" s="56" t="s">
        <v>3</v>
      </c>
      <c r="G45" s="60" t="s">
        <v>188</v>
      </c>
      <c r="H45" s="49"/>
      <c r="I45" s="43"/>
      <c r="J45" s="59" t="s">
        <v>191</v>
      </c>
      <c r="K45" s="57">
        <v>0.61111111111111116</v>
      </c>
      <c r="L45" s="58"/>
      <c r="M45" s="57">
        <v>0.61736111111111114</v>
      </c>
      <c r="N45" s="56">
        <v>4</v>
      </c>
      <c r="O45" s="60" t="s">
        <v>190</v>
      </c>
      <c r="P45" s="43"/>
      <c r="Q45" s="54"/>
    </row>
    <row r="46" spans="2:17" ht="45">
      <c r="B46" s="59" t="s">
        <v>187</v>
      </c>
      <c r="C46" s="57">
        <v>0.48472222222222222</v>
      </c>
      <c r="D46" s="56"/>
      <c r="E46" s="57"/>
      <c r="F46" s="56" t="s">
        <v>3</v>
      </c>
      <c r="G46" s="60"/>
      <c r="H46" s="49"/>
      <c r="I46" s="43"/>
      <c r="J46" s="59" t="s">
        <v>22</v>
      </c>
      <c r="K46" s="57">
        <v>0.625</v>
      </c>
      <c r="L46" s="58" t="s">
        <v>28</v>
      </c>
      <c r="M46" s="57"/>
      <c r="N46" s="56"/>
      <c r="O46" s="55"/>
      <c r="P46" s="43"/>
      <c r="Q46" s="54"/>
    </row>
    <row r="47" spans="2:17" ht="46" thickBot="1">
      <c r="B47" s="59" t="s">
        <v>189</v>
      </c>
      <c r="C47" s="57"/>
      <c r="D47" s="56"/>
      <c r="E47" s="57">
        <v>0.48888888888888887</v>
      </c>
      <c r="F47" s="56"/>
      <c r="G47" s="60" t="s">
        <v>188</v>
      </c>
      <c r="H47" s="49"/>
      <c r="I47" s="43"/>
      <c r="J47" s="59"/>
      <c r="K47" s="57"/>
      <c r="L47" s="58"/>
      <c r="M47" s="57" t="s">
        <v>3</v>
      </c>
      <c r="N47" s="56"/>
      <c r="O47" s="55" t="s">
        <v>3</v>
      </c>
      <c r="P47" s="43"/>
      <c r="Q47" s="54"/>
    </row>
    <row r="48" spans="2:17" ht="46" thickBot="1">
      <c r="B48" s="48" t="s">
        <v>187</v>
      </c>
      <c r="C48" s="46">
        <v>0.49513888888888891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" customHeight="1">
      <c r="B49" s="589" t="s">
        <v>186</v>
      </c>
      <c r="C49" s="590"/>
      <c r="D49" s="590"/>
      <c r="E49" s="590"/>
      <c r="F49" s="590"/>
      <c r="G49" s="590"/>
      <c r="H49" s="590"/>
      <c r="I49" s="591"/>
      <c r="J49" s="598" t="s">
        <v>18</v>
      </c>
      <c r="K49" s="599"/>
      <c r="L49" s="599"/>
      <c r="M49" s="599"/>
      <c r="N49" s="599"/>
      <c r="O49" s="599"/>
      <c r="P49" s="599"/>
      <c r="Q49" s="600"/>
      <c r="R49" s="1" t="s">
        <v>3</v>
      </c>
    </row>
    <row r="50" spans="2:18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18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18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18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18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 ht="38">
      <c r="B57" s="35" t="s">
        <v>16</v>
      </c>
      <c r="C57" s="32" t="s">
        <v>12</v>
      </c>
      <c r="D57" s="31" t="e" cm="1" vm="1">
        <f t="array" aca="1" ref="D57" ca="1">INDEX(C11:C14,COUNT(C11:C14))+H15</f>
        <v>#VALUE!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0.49444444444444446</v>
      </c>
    </row>
    <row r="58" spans="2:18">
      <c r="B58" s="30" t="s">
        <v>14</v>
      </c>
      <c r="C58" s="26" t="s">
        <v>12</v>
      </c>
      <c r="D58" s="25">
        <f>C25+H41</f>
        <v>0.64458333333333329</v>
      </c>
      <c r="E58" s="29" t="s">
        <v>3</v>
      </c>
      <c r="F58" s="622" t="s">
        <v>11</v>
      </c>
      <c r="G58" s="622"/>
      <c r="H58" s="28">
        <f>E36-D58</f>
        <v>-7.7777777777777724E-3</v>
      </c>
      <c r="I58" s="27"/>
      <c r="J58" s="26" t="s">
        <v>13</v>
      </c>
      <c r="K58" s="26" t="s">
        <v>12</v>
      </c>
      <c r="L58" s="25">
        <f>C25+P41</f>
        <v>0.59375</v>
      </c>
      <c r="N58" s="622" t="s">
        <v>11</v>
      </c>
      <c r="O58" s="622"/>
      <c r="P58" s="24">
        <f>K37-L58</f>
        <v>-0.59375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49"/>
      <c r="N78" s="650"/>
      <c r="O78" s="650"/>
      <c r="P78" s="650"/>
      <c r="Q78" s="651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2"/>
      <c r="N79" s="653"/>
      <c r="O79" s="653"/>
      <c r="P79" s="653"/>
      <c r="Q79" s="654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2"/>
      <c r="N80" s="653"/>
      <c r="O80" s="653"/>
      <c r="P80" s="653"/>
      <c r="Q80" s="654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5"/>
      <c r="N81" s="656"/>
      <c r="O81" s="656"/>
      <c r="P81" s="656"/>
      <c r="Q81" s="657"/>
    </row>
    <row r="87" spans="3:17">
      <c r="J87" s="4"/>
      <c r="K87" s="3"/>
      <c r="L87" s="2"/>
      <c r="M87" s="2"/>
      <c r="P87" s="1"/>
      <c r="Q87" s="1"/>
    </row>
  </sheetData>
  <mergeCells count="41"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B49:I54"/>
    <mergeCell ref="J49:Q54"/>
  </mergeCells>
  <hyperlinks>
    <hyperlink ref="K20:Q20" r:id="rId1" display="Oetwil VM B" xr:uid="{0378C64D-199F-DB46-A8C3-6D8D2DFC6970}"/>
    <hyperlink ref="C20:I20" r:id="rId2" display="Bucheggplatz VMA" xr:uid="{5B158CC1-0126-A74D-8AB5-F642DB80D8D2}"/>
    <hyperlink ref="J6" r:id="rId3" xr:uid="{44469CE8-103B-F444-9D92-5DE4CF6F4833}"/>
    <hyperlink ref="C32:I32" r:id="rId4" display="Weiningen NM A+B" xr:uid="{72F449C3-C285-0D43-9637-30EE0D717E49}"/>
  </hyperlinks>
  <pageMargins left="0.94488188976377963" right="0.94488188976377963" top="0.78740157480314965" bottom="0.78740157480314965" header="0.31496062992125984" footer="0.31496062992125984"/>
  <pageSetup paperSize="9" scale="17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C786-ADCD-DA4E-B03D-C0D8D4D18AA7}">
  <sheetPr>
    <tabColor rgb="FFFF0000"/>
    <pageSetUpPr fitToPage="1"/>
  </sheetPr>
  <dimension ref="B1:U81"/>
  <sheetViews>
    <sheetView view="pageLayout" topLeftCell="A2" zoomScale="50" zoomScaleNormal="38" zoomScalePageLayoutView="50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45671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147</v>
      </c>
      <c r="C4" s="545"/>
      <c r="D4" s="545"/>
      <c r="E4" s="545"/>
      <c r="F4" s="545"/>
      <c r="G4" s="545"/>
      <c r="H4" s="545"/>
      <c r="I4" s="546"/>
      <c r="J4" s="607" t="s">
        <v>85</v>
      </c>
      <c r="K4" s="608"/>
      <c r="L4" s="690" t="s">
        <v>146</v>
      </c>
      <c r="M4" s="691"/>
      <c r="N4" s="692"/>
      <c r="O4" s="681">
        <v>1.7725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145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94" t="s">
        <v>22</v>
      </c>
      <c r="C10" s="163"/>
      <c r="D10" s="162"/>
      <c r="E10" s="57">
        <v>0.34444444444444444</v>
      </c>
      <c r="F10" s="56">
        <v>7</v>
      </c>
      <c r="G10" s="60" t="s">
        <v>76</v>
      </c>
      <c r="H10" s="85">
        <v>9.7200000000000006</v>
      </c>
      <c r="I10" s="161" t="s">
        <v>36</v>
      </c>
      <c r="J10" s="59" t="s">
        <v>22</v>
      </c>
      <c r="K10" s="62"/>
      <c r="L10" s="61"/>
      <c r="M10" s="57">
        <v>0.36527777777777776</v>
      </c>
      <c r="N10" s="56" t="s">
        <v>28</v>
      </c>
      <c r="O10" s="60" t="s">
        <v>76</v>
      </c>
      <c r="P10" s="160">
        <v>5.56</v>
      </c>
      <c r="Q10" s="82" t="s">
        <v>36</v>
      </c>
    </row>
    <row r="11" spans="2:17" ht="45">
      <c r="B11" s="59" t="s">
        <v>73</v>
      </c>
      <c r="C11" s="57">
        <v>0.35972222222222222</v>
      </c>
      <c r="D11" s="56"/>
      <c r="E11" s="57">
        <v>0.36319444444444443</v>
      </c>
      <c r="F11" s="56">
        <v>2</v>
      </c>
      <c r="G11" s="60" t="s">
        <v>123</v>
      </c>
      <c r="H11" s="85">
        <v>427</v>
      </c>
      <c r="I11" s="84" t="s">
        <v>35</v>
      </c>
      <c r="J11" s="59" t="s">
        <v>144</v>
      </c>
      <c r="K11" s="57">
        <v>0.38055555555555554</v>
      </c>
      <c r="L11" s="58">
        <v>4</v>
      </c>
      <c r="M11" s="57">
        <v>0.38611111111111113</v>
      </c>
      <c r="N11" s="56" t="s">
        <v>70</v>
      </c>
      <c r="O11" s="60" t="s">
        <v>143</v>
      </c>
      <c r="P11" s="85">
        <v>165</v>
      </c>
      <c r="Q11" s="82" t="s">
        <v>35</v>
      </c>
    </row>
    <row r="12" spans="2:17" ht="45">
      <c r="B12" s="59" t="s">
        <v>142</v>
      </c>
      <c r="C12" s="57">
        <v>0.37916666666666665</v>
      </c>
      <c r="D12" s="56" t="s">
        <v>3</v>
      </c>
      <c r="E12" s="57"/>
      <c r="F12" s="159" t="s">
        <v>3</v>
      </c>
      <c r="G12" s="60" t="s">
        <v>3</v>
      </c>
      <c r="H12" s="85">
        <v>356</v>
      </c>
      <c r="I12" s="84" t="s">
        <v>34</v>
      </c>
      <c r="J12" s="158" t="s">
        <v>141</v>
      </c>
      <c r="K12" s="57">
        <v>0.40486111111111112</v>
      </c>
      <c r="L12" s="58"/>
      <c r="M12" s="57"/>
      <c r="N12" s="56"/>
      <c r="O12" s="60"/>
      <c r="P12" s="85">
        <v>202</v>
      </c>
      <c r="Q12" s="82" t="s">
        <v>34</v>
      </c>
    </row>
    <row r="13" spans="2:17" ht="45">
      <c r="B13" s="157"/>
      <c r="C13" s="57" t="s">
        <v>3</v>
      </c>
      <c r="D13" s="56" t="s">
        <v>3</v>
      </c>
      <c r="E13" s="57"/>
      <c r="F13" s="56"/>
      <c r="G13" s="60"/>
      <c r="H13" s="83">
        <v>0.11736111111111111</v>
      </c>
      <c r="I13" s="84" t="s">
        <v>33</v>
      </c>
      <c r="J13" s="59"/>
      <c r="K13" s="57"/>
      <c r="L13" s="58"/>
      <c r="M13" s="57"/>
      <c r="N13" s="56" t="s">
        <v>3</v>
      </c>
      <c r="O13" s="60"/>
      <c r="P13" s="83">
        <v>6.3194444444444442E-2</v>
      </c>
      <c r="Q13" s="82" t="s">
        <v>33</v>
      </c>
    </row>
    <row r="14" spans="2:17" ht="45">
      <c r="B14" s="59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156"/>
      <c r="C15" s="155"/>
      <c r="D15" s="153"/>
      <c r="E15" s="154"/>
      <c r="F15" s="153"/>
      <c r="G15" s="152"/>
      <c r="H15" s="83">
        <f>H13*(100%+H14)</f>
        <v>0.11736111111111111</v>
      </c>
      <c r="I15" s="84" t="s">
        <v>31</v>
      </c>
      <c r="J15" s="75"/>
      <c r="K15" s="151"/>
      <c r="L15" s="150"/>
      <c r="M15" s="74"/>
      <c r="N15" s="149"/>
      <c r="O15" s="77"/>
      <c r="P15" s="71">
        <f>P13*(100%+P14)</f>
        <v>7.5833333333333322E-2</v>
      </c>
      <c r="Q15" s="70" t="s">
        <v>31</v>
      </c>
    </row>
    <row r="16" spans="2:17" ht="25" customHeight="1">
      <c r="B16" s="672" t="s">
        <v>140</v>
      </c>
      <c r="C16" s="673"/>
      <c r="D16" s="673"/>
      <c r="E16" s="673"/>
      <c r="F16" s="673"/>
      <c r="G16" s="673"/>
      <c r="H16" s="673"/>
      <c r="I16" s="674"/>
      <c r="J16" s="675" t="s">
        <v>139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138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137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0.49652777777777779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0.48069444444444442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0.49652777777777779</v>
      </c>
      <c r="D24" s="571" t="s">
        <v>136</v>
      </c>
      <c r="E24" s="572"/>
      <c r="F24" s="572"/>
      <c r="G24" s="572"/>
      <c r="H24" s="572"/>
      <c r="I24" s="573"/>
      <c r="J24" s="565" t="s">
        <v>135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0.58333333333333337</v>
      </c>
      <c r="D25" s="538" t="s">
        <v>134</v>
      </c>
      <c r="E25" s="539"/>
      <c r="F25" s="539"/>
      <c r="G25" s="539"/>
      <c r="H25" s="539"/>
      <c r="I25" s="540"/>
      <c r="J25" s="568" t="s">
        <v>133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132</v>
      </c>
      <c r="C28" s="673"/>
      <c r="D28" s="673"/>
      <c r="E28" s="673"/>
      <c r="F28" s="673"/>
      <c r="G28" s="673"/>
      <c r="H28" s="673"/>
      <c r="I28" s="674"/>
      <c r="J28" s="672" t="s">
        <v>131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130</v>
      </c>
      <c r="D32" s="587"/>
      <c r="E32" s="587"/>
      <c r="F32" s="587"/>
      <c r="G32" s="587"/>
      <c r="H32" s="587"/>
      <c r="I32" s="588"/>
      <c r="J32" s="118" t="s">
        <v>48</v>
      </c>
      <c r="K32" s="669" t="s">
        <v>129</v>
      </c>
      <c r="L32" s="670"/>
      <c r="M32" s="670"/>
      <c r="N32" s="670"/>
      <c r="O32" s="670"/>
      <c r="P32" s="670"/>
      <c r="Q32" s="671"/>
    </row>
    <row r="33" spans="2:20" hidden="1">
      <c r="B33" s="30" t="s">
        <v>46</v>
      </c>
      <c r="C33" s="26" t="s">
        <v>12</v>
      </c>
      <c r="D33" s="117">
        <f>C25 +H41</f>
        <v>0.64652777777777781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0.61750000000000005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 ht="45">
      <c r="B36" s="97" t="s">
        <v>128</v>
      </c>
      <c r="C36" s="62"/>
      <c r="D36" s="96"/>
      <c r="E36" s="86">
        <v>0.66874999999999996</v>
      </c>
      <c r="F36" s="58">
        <v>1</v>
      </c>
      <c r="G36" s="95" t="s">
        <v>127</v>
      </c>
      <c r="H36" s="85" t="s">
        <v>126</v>
      </c>
      <c r="I36" s="84" t="s">
        <v>36</v>
      </c>
      <c r="J36" s="94" t="s">
        <v>122</v>
      </c>
      <c r="K36" s="93"/>
      <c r="L36" s="61"/>
      <c r="M36" s="86">
        <v>0.66666666666666663</v>
      </c>
      <c r="N36" s="56">
        <v>1</v>
      </c>
      <c r="O36" s="92" t="s">
        <v>123</v>
      </c>
      <c r="P36" s="91" t="s">
        <v>125</v>
      </c>
      <c r="Q36" s="90" t="s">
        <v>36</v>
      </c>
    </row>
    <row r="37" spans="2:20" ht="45">
      <c r="B37" s="59" t="s">
        <v>124</v>
      </c>
      <c r="C37" s="57">
        <v>0.67847222222222225</v>
      </c>
      <c r="D37" s="89">
        <v>2</v>
      </c>
      <c r="E37" s="57">
        <v>0.68194444444444446</v>
      </c>
      <c r="F37" s="88">
        <v>7</v>
      </c>
      <c r="G37" s="60" t="s">
        <v>76</v>
      </c>
      <c r="H37" s="85">
        <v>25</v>
      </c>
      <c r="I37" s="84" t="s">
        <v>35</v>
      </c>
      <c r="J37" s="59" t="s">
        <v>73</v>
      </c>
      <c r="K37" s="86">
        <v>0.67847222222222225</v>
      </c>
      <c r="L37" s="87">
        <v>2</v>
      </c>
      <c r="M37" s="57">
        <v>0.68194444444444446</v>
      </c>
      <c r="N37" s="56">
        <v>7</v>
      </c>
      <c r="O37" s="60" t="s">
        <v>76</v>
      </c>
      <c r="P37" s="85">
        <v>14</v>
      </c>
      <c r="Q37" s="82" t="s">
        <v>35</v>
      </c>
      <c r="T37" s="1" t="s">
        <v>3</v>
      </c>
    </row>
    <row r="38" spans="2:20" ht="45">
      <c r="B38" s="59" t="s">
        <v>22</v>
      </c>
      <c r="C38" s="86">
        <v>0.6958333333333333</v>
      </c>
      <c r="D38" s="56" t="s">
        <v>21</v>
      </c>
      <c r="E38" s="57" t="s">
        <v>3</v>
      </c>
      <c r="F38" s="56" t="s">
        <v>3</v>
      </c>
      <c r="G38" s="60"/>
      <c r="H38" s="85">
        <v>157</v>
      </c>
      <c r="I38" s="84" t="s">
        <v>34</v>
      </c>
      <c r="J38" s="59" t="s">
        <v>22</v>
      </c>
      <c r="K38" s="57">
        <v>0.6958333333333333</v>
      </c>
      <c r="L38" s="58" t="s">
        <v>21</v>
      </c>
      <c r="M38" s="57"/>
      <c r="N38" s="56" t="s">
        <v>3</v>
      </c>
      <c r="O38" s="60"/>
      <c r="P38" s="85">
        <v>125</v>
      </c>
      <c r="Q38" s="82" t="s">
        <v>34</v>
      </c>
    </row>
    <row r="39" spans="2:20" ht="45">
      <c r="B39" s="59"/>
      <c r="C39" s="57"/>
      <c r="D39" s="56"/>
      <c r="E39" s="57" t="s">
        <v>3</v>
      </c>
      <c r="F39" s="56" t="s">
        <v>3</v>
      </c>
      <c r="G39" s="60"/>
      <c r="H39" s="83">
        <v>6.3194444444444442E-2</v>
      </c>
      <c r="I39" s="84" t="s">
        <v>33</v>
      </c>
      <c r="J39" s="59"/>
      <c r="K39" s="57"/>
      <c r="L39" s="58"/>
      <c r="M39" s="57" t="s">
        <v>3</v>
      </c>
      <c r="N39" s="56" t="s">
        <v>3</v>
      </c>
      <c r="O39" s="60" t="s">
        <v>3</v>
      </c>
      <c r="P39" s="83">
        <v>2.8472222222222222E-2</v>
      </c>
      <c r="Q39" s="82" t="s">
        <v>33</v>
      </c>
    </row>
    <row r="40" spans="2:20" ht="45">
      <c r="B40" s="59"/>
      <c r="C40" s="57"/>
      <c r="D40" s="56"/>
      <c r="E40" s="57" t="s">
        <v>3</v>
      </c>
      <c r="F40" s="56" t="s">
        <v>3</v>
      </c>
      <c r="G40" s="60" t="s">
        <v>3</v>
      </c>
      <c r="H40" s="80">
        <v>0</v>
      </c>
      <c r="I40" s="81" t="s">
        <v>32</v>
      </c>
      <c r="J40" s="59"/>
      <c r="K40" s="57"/>
      <c r="L40" s="58"/>
      <c r="M40" s="57"/>
      <c r="N40" s="56"/>
      <c r="O40" s="60"/>
      <c r="P40" s="80">
        <v>0.2</v>
      </c>
      <c r="Q40" s="79" t="s">
        <v>32</v>
      </c>
    </row>
    <row r="41" spans="2:20" ht="46" thickBot="1">
      <c r="B41" s="78"/>
      <c r="C41" s="74"/>
      <c r="D41" s="73"/>
      <c r="E41" s="57" t="s">
        <v>3</v>
      </c>
      <c r="F41" s="73"/>
      <c r="G41" s="77"/>
      <c r="H41" s="71">
        <f>H39*(100%+H40)</f>
        <v>6.3194444444444442E-2</v>
      </c>
      <c r="I41" s="76" t="s">
        <v>31</v>
      </c>
      <c r="J41" s="75"/>
      <c r="K41" s="74" t="s">
        <v>3</v>
      </c>
      <c r="L41" s="73"/>
      <c r="M41" s="74"/>
      <c r="N41" s="73"/>
      <c r="O41" s="72"/>
      <c r="P41" s="71">
        <f>P39*(100%+P40)</f>
        <v>3.4166666666666665E-2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59" t="s">
        <v>22</v>
      </c>
      <c r="C44" s="62"/>
      <c r="D44" s="63" t="s">
        <v>3</v>
      </c>
      <c r="E44" s="57">
        <v>0.42777777777777776</v>
      </c>
      <c r="F44" s="56" t="s">
        <v>28</v>
      </c>
      <c r="G44" s="60" t="s">
        <v>76</v>
      </c>
      <c r="H44" s="49"/>
      <c r="I44" s="43"/>
      <c r="J44" s="59" t="s">
        <v>122</v>
      </c>
      <c r="K44" s="62"/>
      <c r="L44" s="61"/>
      <c r="M44" s="57">
        <v>0.625</v>
      </c>
      <c r="N44" s="56">
        <v>1</v>
      </c>
      <c r="O44" s="55" t="s">
        <v>123</v>
      </c>
      <c r="P44" s="43"/>
      <c r="Q44" s="54"/>
    </row>
    <row r="45" spans="2:20" ht="45">
      <c r="B45" s="59" t="s">
        <v>73</v>
      </c>
      <c r="C45" s="57">
        <v>0.44305555555555554</v>
      </c>
      <c r="D45" s="56">
        <v>7</v>
      </c>
      <c r="E45" s="57">
        <v>0.4465277777777778</v>
      </c>
      <c r="F45" s="56">
        <v>2</v>
      </c>
      <c r="G45" s="60" t="s">
        <v>123</v>
      </c>
      <c r="H45" s="49"/>
      <c r="I45" s="43"/>
      <c r="J45" s="59" t="s">
        <v>73</v>
      </c>
      <c r="K45" s="57">
        <v>0.63680555555555551</v>
      </c>
      <c r="L45" s="58">
        <v>1</v>
      </c>
      <c r="M45" s="57">
        <v>0.64027777777777772</v>
      </c>
      <c r="N45" s="56">
        <v>7</v>
      </c>
      <c r="O45" s="55" t="s">
        <v>76</v>
      </c>
      <c r="P45" s="43"/>
      <c r="Q45" s="54"/>
    </row>
    <row r="46" spans="2:20" ht="45">
      <c r="B46" s="59" t="s">
        <v>122</v>
      </c>
      <c r="C46" s="57">
        <v>0.45833333333333331</v>
      </c>
      <c r="D46" s="56">
        <v>2</v>
      </c>
      <c r="E46" s="57"/>
      <c r="F46" s="56" t="s">
        <v>3</v>
      </c>
      <c r="G46" s="60"/>
      <c r="H46" s="49"/>
      <c r="I46" s="43"/>
      <c r="J46" s="59" t="s">
        <v>22</v>
      </c>
      <c r="K46" s="57">
        <v>0.65416666666666667</v>
      </c>
      <c r="L46" s="58" t="s">
        <v>21</v>
      </c>
      <c r="M46" s="57"/>
      <c r="N46" s="56"/>
      <c r="O46" s="55"/>
      <c r="P46" s="43"/>
      <c r="Q46" s="54"/>
    </row>
    <row r="47" spans="2:20" ht="46" thickBot="1">
      <c r="B47" s="59"/>
      <c r="C47" s="57"/>
      <c r="D47" s="56"/>
      <c r="E47" s="57"/>
      <c r="F47" s="56"/>
      <c r="G47" s="60" t="s">
        <v>3</v>
      </c>
      <c r="H47" s="49"/>
      <c r="I47" s="43"/>
      <c r="J47" s="59"/>
      <c r="K47" s="57"/>
      <c r="L47" s="58"/>
      <c r="M47" s="57" t="s">
        <v>3</v>
      </c>
      <c r="N47" s="56"/>
      <c r="O47" s="55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21" ht="25" customHeight="1">
      <c r="B49" s="589" t="s">
        <v>121</v>
      </c>
      <c r="C49" s="590"/>
      <c r="D49" s="590"/>
      <c r="E49" s="590"/>
      <c r="F49" s="590"/>
      <c r="G49" s="590"/>
      <c r="H49" s="590"/>
      <c r="I49" s="591"/>
      <c r="J49" s="598" t="s">
        <v>120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0.49652777777777779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0.48069444444444442</v>
      </c>
    </row>
    <row r="58" spans="2:21">
      <c r="B58" s="30" t="s">
        <v>14</v>
      </c>
      <c r="C58" s="26" t="s">
        <v>12</v>
      </c>
      <c r="D58" s="25">
        <f>C25+H41</f>
        <v>0.64652777777777781</v>
      </c>
      <c r="E58" s="29" t="s">
        <v>3</v>
      </c>
      <c r="F58" s="622" t="s">
        <v>11</v>
      </c>
      <c r="G58" s="622"/>
      <c r="H58" s="28">
        <f>E36-D58</f>
        <v>2.2222222222222143E-2</v>
      </c>
      <c r="I58" s="27"/>
      <c r="J58" s="26" t="s">
        <v>13</v>
      </c>
      <c r="K58" s="26" t="s">
        <v>12</v>
      </c>
      <c r="L58" s="25">
        <f>C25+P41</f>
        <v>0.61750000000000005</v>
      </c>
      <c r="N58" s="622" t="s">
        <v>11</v>
      </c>
      <c r="O58" s="622"/>
      <c r="P58" s="24">
        <f>K37-L58</f>
        <v>6.0972222222222205E-2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</mergeCells>
  <hyperlinks>
    <hyperlink ref="J6" r:id="rId1" xr:uid="{37A1EEAD-4767-5A43-BC0D-C30BFEC5016D}"/>
    <hyperlink ref="C20:I20" r:id="rId2" display="2025 Turbenthal" xr:uid="{7571E2A9-8072-3440-885E-5E710F731D91}"/>
    <hyperlink ref="K20:Q20" r:id="rId3" display="2025 Turbenthal VM B" xr:uid="{8140C976-6209-E648-A60F-6239D7B26BA3}"/>
    <hyperlink ref="C32:I32" r:id="rId4" display="2025 Turbenthal NM A" xr:uid="{07A8E93D-E03F-4D4D-A340-58D9FCB6D066}"/>
    <hyperlink ref="K32:Q32" r:id="rId5" display="2025 Turbenthal NM B" xr:uid="{BA0BD5B1-6457-094E-AE7E-6A7B5EECDAED}"/>
  </hyperlinks>
  <printOptions horizontalCentered="1"/>
  <pageMargins left="0.25" right="0.25" top="0.75" bottom="0.75" header="0.3" footer="0.3"/>
  <pageSetup paperSize="9" scale="21" orientation="portrait" horizontalDpi="300" verticalDpi="3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3BD0-D7EC-644B-9694-2E2B55CFB8D6}">
  <sheetPr>
    <tabColor rgb="FFFF0000"/>
    <pageSetUpPr fitToPage="1"/>
  </sheetPr>
  <dimension ref="B1:U81"/>
  <sheetViews>
    <sheetView view="pageLayout" topLeftCell="A10" zoomScale="50" zoomScaleNormal="38" zoomScalePageLayoutView="50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45678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119</v>
      </c>
      <c r="C4" s="545"/>
      <c r="D4" s="545"/>
      <c r="E4" s="545"/>
      <c r="F4" s="545"/>
      <c r="G4" s="545"/>
      <c r="H4" s="545"/>
      <c r="I4" s="546"/>
      <c r="J4" s="607" t="s">
        <v>85</v>
      </c>
      <c r="K4" s="608"/>
      <c r="L4" s="613" t="s">
        <v>84</v>
      </c>
      <c r="M4" s="614"/>
      <c r="N4" s="615"/>
      <c r="O4" s="681">
        <v>2.5525000000000002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83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94" t="s">
        <v>22</v>
      </c>
      <c r="C10" s="163"/>
      <c r="D10" s="162"/>
      <c r="E10" s="57">
        <v>0.3576388888888889</v>
      </c>
      <c r="F10" s="56">
        <v>2</v>
      </c>
      <c r="G10" s="60" t="s">
        <v>118</v>
      </c>
      <c r="H10" s="85" t="s">
        <v>117</v>
      </c>
      <c r="I10" s="161" t="s">
        <v>36</v>
      </c>
      <c r="J10" s="59" t="s">
        <v>22</v>
      </c>
      <c r="K10" s="62"/>
      <c r="L10" s="61"/>
      <c r="M10" s="57">
        <v>0.40069444444444446</v>
      </c>
      <c r="N10" s="56" t="s">
        <v>21</v>
      </c>
      <c r="O10" s="60" t="s">
        <v>91</v>
      </c>
      <c r="P10" s="160" t="s">
        <v>116</v>
      </c>
      <c r="Q10" s="82" t="s">
        <v>36</v>
      </c>
    </row>
    <row r="11" spans="2:17" ht="45">
      <c r="B11" s="59" t="s">
        <v>115</v>
      </c>
      <c r="C11" s="57">
        <v>0.36388888888888887</v>
      </c>
      <c r="D11" s="56">
        <v>5</v>
      </c>
      <c r="E11" s="57">
        <v>0.36736111111111114</v>
      </c>
      <c r="F11" s="56" t="s">
        <v>114</v>
      </c>
      <c r="G11" s="60" t="s">
        <v>113</v>
      </c>
      <c r="H11" s="85">
        <v>302</v>
      </c>
      <c r="I11" s="84" t="s">
        <v>35</v>
      </c>
      <c r="J11" s="59" t="s">
        <v>112</v>
      </c>
      <c r="K11" s="57">
        <v>0.42499999999999999</v>
      </c>
      <c r="L11" s="58"/>
      <c r="M11" s="57"/>
      <c r="N11" s="56"/>
      <c r="O11" s="60"/>
      <c r="P11" s="85">
        <v>118</v>
      </c>
      <c r="Q11" s="82" t="s">
        <v>35</v>
      </c>
    </row>
    <row r="12" spans="2:17" ht="45">
      <c r="B12" s="59" t="s">
        <v>111</v>
      </c>
      <c r="C12" s="57">
        <v>0.3840277777777778</v>
      </c>
      <c r="D12" s="56" t="s">
        <v>3</v>
      </c>
      <c r="E12" s="57"/>
      <c r="F12" s="159" t="s">
        <v>3</v>
      </c>
      <c r="G12" s="60" t="s">
        <v>3</v>
      </c>
      <c r="H12" s="85">
        <v>183</v>
      </c>
      <c r="I12" s="84" t="s">
        <v>34</v>
      </c>
      <c r="J12" s="158" t="s">
        <v>3</v>
      </c>
      <c r="K12" s="57"/>
      <c r="L12" s="58"/>
      <c r="M12" s="57"/>
      <c r="N12" s="56"/>
      <c r="O12" s="60"/>
      <c r="P12" s="85">
        <v>29</v>
      </c>
      <c r="Q12" s="82" t="s">
        <v>34</v>
      </c>
    </row>
    <row r="13" spans="2:17" ht="45">
      <c r="B13" s="157"/>
      <c r="C13" s="57" t="s">
        <v>3</v>
      </c>
      <c r="D13" s="56" t="s">
        <v>3</v>
      </c>
      <c r="E13" s="57"/>
      <c r="F13" s="56"/>
      <c r="G13" s="60"/>
      <c r="H13" s="83">
        <v>9.930555555555555E-2</v>
      </c>
      <c r="I13" s="84" t="s">
        <v>33</v>
      </c>
      <c r="J13" s="59"/>
      <c r="K13" s="57"/>
      <c r="L13" s="58"/>
      <c r="M13" s="57"/>
      <c r="N13" s="56" t="s">
        <v>3</v>
      </c>
      <c r="O13" s="60"/>
      <c r="P13" s="83">
        <v>5.6944444444444443E-2</v>
      </c>
      <c r="Q13" s="82" t="s">
        <v>33</v>
      </c>
    </row>
    <row r="14" spans="2:17" ht="45">
      <c r="B14" s="59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156"/>
      <c r="C15" s="155"/>
      <c r="D15" s="153"/>
      <c r="E15" s="154"/>
      <c r="F15" s="153"/>
      <c r="G15" s="152"/>
      <c r="H15" s="83">
        <f>H13*(100%+H14)</f>
        <v>9.930555555555555E-2</v>
      </c>
      <c r="I15" s="84" t="s">
        <v>31</v>
      </c>
      <c r="J15" s="75"/>
      <c r="K15" s="151"/>
      <c r="L15" s="150"/>
      <c r="M15" s="74"/>
      <c r="N15" s="149"/>
      <c r="O15" s="77"/>
      <c r="P15" s="71">
        <f>P13*(100%+P14)</f>
        <v>6.8333333333333329E-2</v>
      </c>
      <c r="Q15" s="70" t="s">
        <v>31</v>
      </c>
    </row>
    <row r="16" spans="2:17" ht="25" customHeight="1">
      <c r="B16" s="672" t="s">
        <v>110</v>
      </c>
      <c r="C16" s="673"/>
      <c r="D16" s="673"/>
      <c r="E16" s="673"/>
      <c r="F16" s="673"/>
      <c r="G16" s="673"/>
      <c r="H16" s="673"/>
      <c r="I16" s="674"/>
      <c r="J16" s="675" t="s">
        <v>109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108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107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0.48333333333333334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0.49333333333333329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0.48333333333333334</v>
      </c>
      <c r="D24" s="571" t="s">
        <v>106</v>
      </c>
      <c r="E24" s="572"/>
      <c r="F24" s="572"/>
      <c r="G24" s="572"/>
      <c r="H24" s="572"/>
      <c r="I24" s="573"/>
      <c r="J24" s="565" t="s">
        <v>105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</v>
      </c>
      <c r="D25" s="538" t="s">
        <v>104</v>
      </c>
      <c r="E25" s="539"/>
      <c r="F25" s="539"/>
      <c r="G25" s="539"/>
      <c r="H25" s="539"/>
      <c r="I25" s="540"/>
      <c r="J25" s="693" t="s">
        <v>103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102</v>
      </c>
      <c r="C28" s="673"/>
      <c r="D28" s="673"/>
      <c r="E28" s="673"/>
      <c r="F28" s="673"/>
      <c r="G28" s="673"/>
      <c r="H28" s="673"/>
      <c r="I28" s="674"/>
      <c r="J28" s="672" t="s">
        <v>101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100</v>
      </c>
      <c r="D32" s="587"/>
      <c r="E32" s="587"/>
      <c r="F32" s="587"/>
      <c r="G32" s="587"/>
      <c r="H32" s="587"/>
      <c r="I32" s="588"/>
      <c r="J32" s="118" t="s">
        <v>48</v>
      </c>
      <c r="K32" s="669" t="s">
        <v>99</v>
      </c>
      <c r="L32" s="670"/>
      <c r="M32" s="670"/>
      <c r="N32" s="670"/>
      <c r="O32" s="670"/>
      <c r="P32" s="670"/>
      <c r="Q32" s="671"/>
    </row>
    <row r="33" spans="2:20" hidden="1">
      <c r="B33" s="30" t="s">
        <v>46</v>
      </c>
      <c r="C33" s="26" t="s">
        <v>12</v>
      </c>
      <c r="D33" s="117">
        <f>C25 +H41</f>
        <v>5.2777777777777778E-2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2.4166666666666666E-2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 ht="45">
      <c r="B36" s="97" t="s">
        <v>98</v>
      </c>
      <c r="C36" s="62"/>
      <c r="D36" s="96"/>
      <c r="E36" s="86">
        <v>0.63958333333333328</v>
      </c>
      <c r="F36" s="58">
        <v>1</v>
      </c>
      <c r="G36" s="95" t="s">
        <v>91</v>
      </c>
      <c r="H36" s="85" t="s">
        <v>97</v>
      </c>
      <c r="I36" s="84" t="s">
        <v>36</v>
      </c>
      <c r="J36" s="94" t="s">
        <v>96</v>
      </c>
      <c r="K36" s="93"/>
      <c r="L36" s="61"/>
      <c r="M36" s="86">
        <v>0.63749999999999996</v>
      </c>
      <c r="N36" s="56" t="s">
        <v>93</v>
      </c>
      <c r="O36" s="92"/>
      <c r="P36" s="91" t="s">
        <v>95</v>
      </c>
      <c r="Q36" s="90" t="s">
        <v>36</v>
      </c>
    </row>
    <row r="37" spans="2:20" ht="45">
      <c r="B37" s="59" t="s">
        <v>22</v>
      </c>
      <c r="C37" s="57">
        <v>0.66180555555555554</v>
      </c>
      <c r="D37" s="89"/>
      <c r="E37" s="57"/>
      <c r="F37" s="88"/>
      <c r="G37" s="60" t="s">
        <v>3</v>
      </c>
      <c r="H37" s="85">
        <v>88</v>
      </c>
      <c r="I37" s="84" t="s">
        <v>35</v>
      </c>
      <c r="J37" s="59" t="s">
        <v>92</v>
      </c>
      <c r="K37" s="86">
        <v>0.64861111111111114</v>
      </c>
      <c r="L37" s="87"/>
      <c r="M37" s="57">
        <v>0.65625</v>
      </c>
      <c r="N37" s="56">
        <v>4</v>
      </c>
      <c r="O37" s="60" t="s">
        <v>91</v>
      </c>
      <c r="P37" s="85">
        <v>9</v>
      </c>
      <c r="Q37" s="82" t="s">
        <v>35</v>
      </c>
      <c r="T37" s="1" t="s">
        <v>3</v>
      </c>
    </row>
    <row r="38" spans="2:20" ht="45">
      <c r="B38" s="59"/>
      <c r="C38" s="86" t="s">
        <v>3</v>
      </c>
      <c r="D38" s="56"/>
      <c r="E38" s="57" t="s">
        <v>3</v>
      </c>
      <c r="F38" s="56" t="s">
        <v>3</v>
      </c>
      <c r="G38" s="60"/>
      <c r="H38" s="85">
        <v>175</v>
      </c>
      <c r="I38" s="84" t="s">
        <v>34</v>
      </c>
      <c r="J38" s="59" t="s">
        <v>22</v>
      </c>
      <c r="K38" s="57">
        <v>0.68263888888888891</v>
      </c>
      <c r="L38" s="58"/>
      <c r="M38" s="57"/>
      <c r="N38" s="56" t="s">
        <v>3</v>
      </c>
      <c r="O38" s="60"/>
      <c r="P38" s="85">
        <v>138</v>
      </c>
      <c r="Q38" s="82" t="s">
        <v>34</v>
      </c>
    </row>
    <row r="39" spans="2:20" ht="45">
      <c r="B39" s="59"/>
      <c r="C39" s="57"/>
      <c r="D39" s="56"/>
      <c r="E39" s="57" t="s">
        <v>3</v>
      </c>
      <c r="F39" s="56" t="s">
        <v>3</v>
      </c>
      <c r="G39" s="60"/>
      <c r="H39" s="83">
        <v>5.2777777777777778E-2</v>
      </c>
      <c r="I39" s="84" t="s">
        <v>33</v>
      </c>
      <c r="J39" s="59"/>
      <c r="K39" s="57"/>
      <c r="L39" s="58"/>
      <c r="M39" s="57" t="s">
        <v>3</v>
      </c>
      <c r="N39" s="56" t="s">
        <v>3</v>
      </c>
      <c r="O39" s="60" t="s">
        <v>3</v>
      </c>
      <c r="P39" s="83">
        <v>2.013888888888889E-2</v>
      </c>
      <c r="Q39" s="82" t="s">
        <v>33</v>
      </c>
    </row>
    <row r="40" spans="2:20" ht="45">
      <c r="B40" s="59"/>
      <c r="C40" s="57"/>
      <c r="D40" s="56"/>
      <c r="E40" s="57" t="s">
        <v>3</v>
      </c>
      <c r="F40" s="56" t="s">
        <v>3</v>
      </c>
      <c r="G40" s="60" t="s">
        <v>3</v>
      </c>
      <c r="H40" s="80">
        <v>0</v>
      </c>
      <c r="I40" s="81" t="s">
        <v>32</v>
      </c>
      <c r="J40" s="59"/>
      <c r="K40" s="57"/>
      <c r="L40" s="58"/>
      <c r="M40" s="57"/>
      <c r="N40" s="56"/>
      <c r="O40" s="60"/>
      <c r="P40" s="80">
        <v>0.2</v>
      </c>
      <c r="Q40" s="79" t="s">
        <v>32</v>
      </c>
    </row>
    <row r="41" spans="2:20" ht="46" thickBot="1">
      <c r="B41" s="78"/>
      <c r="C41" s="74"/>
      <c r="D41" s="73"/>
      <c r="E41" s="57" t="s">
        <v>3</v>
      </c>
      <c r="F41" s="73"/>
      <c r="G41" s="77"/>
      <c r="H41" s="71">
        <f>H39*(100%+H40)</f>
        <v>5.2777777777777778E-2</v>
      </c>
      <c r="I41" s="76" t="s">
        <v>31</v>
      </c>
      <c r="J41" s="75"/>
      <c r="K41" s="74" t="s">
        <v>3</v>
      </c>
      <c r="L41" s="73"/>
      <c r="M41" s="74"/>
      <c r="N41" s="73"/>
      <c r="O41" s="72"/>
      <c r="P41" s="71">
        <f>P39*(100%+P40)</f>
        <v>2.4166666666666666E-2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59" t="s">
        <v>22</v>
      </c>
      <c r="C44" s="62"/>
      <c r="D44" s="63" t="s">
        <v>3</v>
      </c>
      <c r="E44" s="57">
        <v>0.44236111111111109</v>
      </c>
      <c r="F44" s="56" t="s">
        <v>21</v>
      </c>
      <c r="G44" s="60" t="s">
        <v>91</v>
      </c>
      <c r="H44" s="49"/>
      <c r="I44" s="43"/>
      <c r="J44" s="59" t="s">
        <v>90</v>
      </c>
      <c r="K44" s="62"/>
      <c r="L44" s="61"/>
      <c r="M44" s="57">
        <v>0.6020833333333333</v>
      </c>
      <c r="N44" s="56"/>
      <c r="O44" s="55" t="s">
        <v>93</v>
      </c>
      <c r="P44" s="43"/>
      <c r="Q44" s="54"/>
    </row>
    <row r="45" spans="2:20" ht="45">
      <c r="B45" s="59" t="s">
        <v>94</v>
      </c>
      <c r="C45" s="57">
        <v>0.46875</v>
      </c>
      <c r="D45" s="56">
        <v>4</v>
      </c>
      <c r="E45" s="57">
        <v>0.47291666666666665</v>
      </c>
      <c r="F45" s="56" t="s">
        <v>93</v>
      </c>
      <c r="G45" s="60" t="s">
        <v>3</v>
      </c>
      <c r="H45" s="49"/>
      <c r="I45" s="43"/>
      <c r="J45" s="59" t="s">
        <v>92</v>
      </c>
      <c r="K45" s="57">
        <v>0.6069444444444444</v>
      </c>
      <c r="L45" s="58"/>
      <c r="M45" s="57">
        <v>0.61458333333333337</v>
      </c>
      <c r="N45" s="56">
        <v>4</v>
      </c>
      <c r="O45" s="55" t="s">
        <v>91</v>
      </c>
      <c r="P45" s="43"/>
      <c r="Q45" s="54"/>
    </row>
    <row r="46" spans="2:20" ht="45">
      <c r="B46" s="59" t="s">
        <v>90</v>
      </c>
      <c r="C46" s="57">
        <v>0.47638888888888886</v>
      </c>
      <c r="D46" s="56"/>
      <c r="E46" s="57"/>
      <c r="F46" s="56" t="s">
        <v>3</v>
      </c>
      <c r="G46" s="60"/>
      <c r="H46" s="49"/>
      <c r="I46" s="43"/>
      <c r="J46" s="59" t="s">
        <v>22</v>
      </c>
      <c r="K46" s="57">
        <v>0.64097222222222228</v>
      </c>
      <c r="L46" s="58"/>
      <c r="M46" s="57"/>
      <c r="N46" s="56"/>
      <c r="O46" s="55"/>
      <c r="P46" s="43"/>
      <c r="Q46" s="54"/>
    </row>
    <row r="47" spans="2:20" ht="46" thickBot="1">
      <c r="B47" s="59"/>
      <c r="C47" s="57"/>
      <c r="D47" s="56"/>
      <c r="E47" s="57"/>
      <c r="F47" s="56"/>
      <c r="G47" s="60" t="s">
        <v>3</v>
      </c>
      <c r="H47" s="49"/>
      <c r="I47" s="43"/>
      <c r="J47" s="59"/>
      <c r="K47" s="57"/>
      <c r="L47" s="58"/>
      <c r="M47" s="57" t="s">
        <v>3</v>
      </c>
      <c r="N47" s="56"/>
      <c r="O47" s="55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21" ht="25" customHeight="1">
      <c r="B49" s="589" t="s">
        <v>89</v>
      </c>
      <c r="C49" s="590"/>
      <c r="D49" s="590"/>
      <c r="E49" s="590"/>
      <c r="F49" s="590"/>
      <c r="G49" s="590"/>
      <c r="H49" s="590"/>
      <c r="I49" s="591"/>
      <c r="J49" s="598" t="s">
        <v>88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0.48333333333333334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0.49333333333333329</v>
      </c>
    </row>
    <row r="58" spans="2:21">
      <c r="B58" s="30" t="s">
        <v>14</v>
      </c>
      <c r="C58" s="26" t="s">
        <v>12</v>
      </c>
      <c r="D58" s="25">
        <f>C25+H41</f>
        <v>5.2777777777777778E-2</v>
      </c>
      <c r="E58" s="29" t="s">
        <v>3</v>
      </c>
      <c r="F58" s="622" t="s">
        <v>11</v>
      </c>
      <c r="G58" s="622"/>
      <c r="H58" s="28">
        <f>E36-D58</f>
        <v>0.58680555555555547</v>
      </c>
      <c r="I58" s="27"/>
      <c r="J58" s="26" t="s">
        <v>13</v>
      </c>
      <c r="K58" s="26" t="s">
        <v>12</v>
      </c>
      <c r="L58" s="25">
        <f>C25+P41</f>
        <v>2.4166666666666666E-2</v>
      </c>
      <c r="N58" s="622" t="s">
        <v>11</v>
      </c>
      <c r="O58" s="622"/>
      <c r="P58" s="24">
        <f>K37-L58</f>
        <v>0.62444444444444447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</mergeCells>
  <hyperlinks>
    <hyperlink ref="J6" r:id="rId1" xr:uid="{73D2E245-85F5-5E48-BC3C-41BE58B6E01E}"/>
    <hyperlink ref="J25" r:id="rId2" xr:uid="{2FD3ABF8-9044-AB4B-8E49-72F8C7808C3B}"/>
    <hyperlink ref="K32:Q32" r:id="rId3" display="2025 Rorbas NM B" xr:uid="{37EFE0ED-5E54-F244-99EC-85A74D264C65}"/>
    <hyperlink ref="C20:I20" r:id="rId4" display="2025 Rorbas VM A" xr:uid="{60696BAB-B843-8A4E-90EE-A341603154BA}"/>
    <hyperlink ref="K20:Q20" r:id="rId5" display="2025 Rorbas VM B" xr:uid="{A3E40ED2-8739-1344-BA74-475D8D687957}"/>
    <hyperlink ref="C32:I32" r:id="rId6" display="2025 Rorbas NM A" xr:uid="{F68C8518-1909-2C4F-8486-2B0EF1E93518}"/>
  </hyperlinks>
  <printOptions horizontalCentered="1"/>
  <pageMargins left="0.25" right="0.25" top="0.75" bottom="0.75" header="0.3" footer="0.3"/>
  <pageSetup paperSize="9" scale="21" orientation="portrait" horizontalDpi="300" verticalDpi="30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4DB4-26DC-D54F-8556-46641DCE1D4A}">
  <sheetPr>
    <tabColor rgb="FFFF0000"/>
    <pageSetUpPr fitToPage="1"/>
  </sheetPr>
  <dimension ref="B1:T81"/>
  <sheetViews>
    <sheetView zoomScale="50" zoomScaleNormal="50" zoomScalePageLayoutView="45" workbookViewId="0">
      <selection activeCell="N15" sqref="N15"/>
    </sheetView>
  </sheetViews>
  <sheetFormatPr baseColWidth="10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1.5703125" style="2" customWidth="1"/>
    <col min="9" max="9" width="11" style="2" customWidth="1"/>
    <col min="10" max="10" width="55.85546875" style="2" customWidth="1"/>
    <col min="11" max="12" width="17.85546875" style="2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10.7109375" style="1"/>
  </cols>
  <sheetData>
    <row r="1" spans="2:17" ht="38" thickBot="1"/>
    <row r="2" spans="2:17" ht="38" thickBot="1">
      <c r="B2" s="252"/>
      <c r="N2" s="180" t="s">
        <v>87</v>
      </c>
      <c r="O2" s="695">
        <v>45685</v>
      </c>
      <c r="P2" s="696"/>
      <c r="Q2" s="697"/>
    </row>
    <row r="3" spans="2:17" ht="38" thickBot="1"/>
    <row r="4" spans="2:17" ht="20" customHeight="1">
      <c r="B4" s="701" t="s">
        <v>185</v>
      </c>
      <c r="C4" s="702"/>
      <c r="D4" s="702"/>
      <c r="E4" s="702"/>
      <c r="F4" s="702"/>
      <c r="G4" s="702"/>
      <c r="H4" s="702"/>
      <c r="I4" s="703"/>
      <c r="J4" s="607" t="s">
        <v>184</v>
      </c>
      <c r="K4" s="608"/>
      <c r="L4" s="613" t="s">
        <v>183</v>
      </c>
      <c r="M4" s="614"/>
      <c r="N4" s="615"/>
      <c r="O4" s="717">
        <v>6.3525</v>
      </c>
      <c r="P4" s="718"/>
      <c r="Q4" s="719"/>
    </row>
    <row r="5" spans="2:17" ht="20" customHeight="1" thickBot="1">
      <c r="B5" s="704"/>
      <c r="C5" s="705"/>
      <c r="D5" s="705"/>
      <c r="E5" s="705"/>
      <c r="F5" s="705"/>
      <c r="G5" s="705"/>
      <c r="H5" s="705"/>
      <c r="I5" s="706"/>
      <c r="J5" s="609"/>
      <c r="K5" s="610"/>
      <c r="L5" s="616"/>
      <c r="M5" s="617"/>
      <c r="N5" s="618"/>
      <c r="O5" s="720"/>
      <c r="P5" s="721"/>
      <c r="Q5" s="722"/>
    </row>
    <row r="6" spans="2:17" ht="38" thickBot="1">
      <c r="B6" s="707"/>
      <c r="C6" s="708"/>
      <c r="D6" s="708"/>
      <c r="E6" s="708"/>
      <c r="F6" s="708"/>
      <c r="G6" s="708"/>
      <c r="H6" s="708"/>
      <c r="I6" s="709"/>
      <c r="J6" s="726" t="s">
        <v>182</v>
      </c>
      <c r="K6" s="612"/>
      <c r="L6" s="619" t="str">
        <f>HYPERLINK("mailto:"&amp;K6,"Anmeldung")</f>
        <v>Anmeldung</v>
      </c>
      <c r="M6" s="620"/>
      <c r="N6" s="621"/>
      <c r="O6" s="723"/>
      <c r="P6" s="724"/>
      <c r="Q6" s="725"/>
    </row>
    <row r="7" spans="2:17" ht="38" thickBot="1">
      <c r="B7" s="251"/>
      <c r="C7" s="175"/>
      <c r="D7" s="176"/>
      <c r="E7" s="175"/>
      <c r="F7" s="175"/>
      <c r="G7" s="175"/>
      <c r="H7" s="175"/>
      <c r="I7" s="175"/>
      <c r="J7" s="174"/>
      <c r="K7" s="20"/>
      <c r="L7" s="20"/>
      <c r="M7" s="11"/>
      <c r="N7" s="172"/>
      <c r="O7" s="172"/>
      <c r="P7" s="171"/>
      <c r="Q7" s="171"/>
    </row>
    <row r="8" spans="2:17" ht="4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91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>
      <c r="B10" s="250" t="s">
        <v>22</v>
      </c>
      <c r="C10" s="196"/>
      <c r="D10" s="197"/>
      <c r="E10" s="192">
        <v>0.31666666666666665</v>
      </c>
      <c r="F10" s="191">
        <v>13</v>
      </c>
      <c r="G10" s="190" t="s">
        <v>155</v>
      </c>
      <c r="H10" s="85">
        <v>11.39</v>
      </c>
      <c r="I10" s="161" t="s">
        <v>36</v>
      </c>
      <c r="J10" s="193" t="s">
        <v>22</v>
      </c>
      <c r="K10" s="196"/>
      <c r="L10" s="195"/>
      <c r="M10" s="192">
        <v>0.35833333333333334</v>
      </c>
      <c r="N10" s="191">
        <v>17</v>
      </c>
      <c r="O10" s="190" t="s">
        <v>155</v>
      </c>
      <c r="P10" s="160">
        <v>6.64</v>
      </c>
      <c r="Q10" s="82" t="s">
        <v>36</v>
      </c>
    </row>
    <row r="11" spans="2:17">
      <c r="B11" s="194" t="s">
        <v>180</v>
      </c>
      <c r="C11" s="192">
        <v>0.33333333333333331</v>
      </c>
      <c r="D11" s="191">
        <v>2</v>
      </c>
      <c r="E11" s="192">
        <v>0.33680555555555558</v>
      </c>
      <c r="F11" s="191" t="s">
        <v>179</v>
      </c>
      <c r="G11" s="190" t="s">
        <v>181</v>
      </c>
      <c r="H11" s="85">
        <v>396</v>
      </c>
      <c r="I11" s="84" t="s">
        <v>35</v>
      </c>
      <c r="J11" s="193" t="s">
        <v>180</v>
      </c>
      <c r="K11" s="192">
        <v>0.375</v>
      </c>
      <c r="L11" s="191">
        <v>2</v>
      </c>
      <c r="M11" s="192">
        <v>0.37847222222222227</v>
      </c>
      <c r="N11" s="191" t="s">
        <v>179</v>
      </c>
      <c r="O11" s="190" t="s">
        <v>178</v>
      </c>
      <c r="P11" s="85">
        <v>240</v>
      </c>
      <c r="Q11" s="82" t="s">
        <v>35</v>
      </c>
    </row>
    <row r="12" spans="2:17">
      <c r="B12" s="194" t="s">
        <v>177</v>
      </c>
      <c r="C12" s="192">
        <v>0.35555555555555557</v>
      </c>
      <c r="D12" s="191" t="s">
        <v>3</v>
      </c>
      <c r="E12" s="192"/>
      <c r="F12" s="249" t="s">
        <v>3</v>
      </c>
      <c r="G12" s="190" t="s">
        <v>3</v>
      </c>
      <c r="H12" s="85">
        <v>357</v>
      </c>
      <c r="I12" s="84" t="s">
        <v>34</v>
      </c>
      <c r="J12" s="248" t="s">
        <v>176</v>
      </c>
      <c r="K12" s="192">
        <v>0.39652777777777781</v>
      </c>
      <c r="L12" s="191" t="s">
        <v>3</v>
      </c>
      <c r="M12" s="192" t="s">
        <v>3</v>
      </c>
      <c r="N12" s="191"/>
      <c r="O12" s="190"/>
      <c r="P12" s="85">
        <v>207</v>
      </c>
      <c r="Q12" s="82" t="s">
        <v>34</v>
      </c>
    </row>
    <row r="13" spans="2:17">
      <c r="B13" s="247"/>
      <c r="C13" s="192" t="s">
        <v>3</v>
      </c>
      <c r="D13" s="191" t="s">
        <v>3</v>
      </c>
      <c r="E13" s="192"/>
      <c r="F13" s="191" t="s">
        <v>3</v>
      </c>
      <c r="G13" s="190"/>
      <c r="H13" s="83">
        <v>0.13055555555555556</v>
      </c>
      <c r="I13" s="84" t="s">
        <v>33</v>
      </c>
      <c r="J13" s="193"/>
      <c r="K13" s="192"/>
      <c r="L13" s="191"/>
      <c r="M13" s="192"/>
      <c r="N13" s="191" t="s">
        <v>3</v>
      </c>
      <c r="O13" s="190"/>
      <c r="P13" s="83">
        <v>7.7777777777777779E-2</v>
      </c>
      <c r="Q13" s="82" t="s">
        <v>33</v>
      </c>
    </row>
    <row r="14" spans="2:17">
      <c r="B14" s="194"/>
      <c r="C14" s="192"/>
      <c r="D14" s="191"/>
      <c r="E14" s="192"/>
      <c r="F14" s="191"/>
      <c r="G14" s="190"/>
      <c r="H14" s="80">
        <v>0</v>
      </c>
      <c r="I14" s="81" t="s">
        <v>32</v>
      </c>
      <c r="J14" s="193"/>
      <c r="K14" s="192"/>
      <c r="L14" s="191"/>
      <c r="M14" s="192"/>
      <c r="N14" s="191"/>
      <c r="O14" s="190"/>
      <c r="P14" s="80">
        <v>0.2</v>
      </c>
      <c r="Q14" s="82" t="s">
        <v>32</v>
      </c>
    </row>
    <row r="15" spans="2:17" ht="38" thickBot="1">
      <c r="B15" s="246"/>
      <c r="C15" s="245"/>
      <c r="D15" s="243"/>
      <c r="E15" s="244"/>
      <c r="F15" s="243"/>
      <c r="G15" s="242"/>
      <c r="H15" s="83">
        <f>H13*(100%+H14)</f>
        <v>0.13055555555555556</v>
      </c>
      <c r="I15" s="84" t="s">
        <v>31</v>
      </c>
      <c r="J15" s="204"/>
      <c r="K15" s="241"/>
      <c r="L15" s="240"/>
      <c r="M15" s="206"/>
      <c r="N15" s="239"/>
      <c r="O15" s="205"/>
      <c r="P15" s="71">
        <f>P13*(100%+P14)</f>
        <v>9.3333333333333338E-2</v>
      </c>
      <c r="Q15" s="70" t="s">
        <v>31</v>
      </c>
    </row>
    <row r="16" spans="2:17">
      <c r="B16" s="672" t="s">
        <v>175</v>
      </c>
      <c r="C16" s="673"/>
      <c r="D16" s="673"/>
      <c r="E16" s="673"/>
      <c r="F16" s="673"/>
      <c r="G16" s="673"/>
      <c r="H16" s="673"/>
      <c r="I16" s="674"/>
      <c r="J16" s="675" t="s">
        <v>174</v>
      </c>
      <c r="K16" s="676"/>
      <c r="L16" s="676"/>
      <c r="M16" s="676"/>
      <c r="N16" s="676"/>
      <c r="O16" s="676"/>
      <c r="P16" s="676"/>
      <c r="Q16" s="677"/>
    </row>
    <row r="17" spans="2:17" ht="38" thickBo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38" hidden="1" thickBo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38" hidden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173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172</v>
      </c>
      <c r="L20" s="584"/>
      <c r="M20" s="584"/>
      <c r="N20" s="584"/>
      <c r="O20" s="584"/>
      <c r="P20" s="584"/>
      <c r="Q20" s="585"/>
    </row>
    <row r="21" spans="2:17">
      <c r="B21" s="238"/>
      <c r="C21" s="116"/>
      <c r="D21" s="145"/>
      <c r="E21" s="116"/>
      <c r="F21" s="116"/>
      <c r="G21" s="116"/>
      <c r="H21" s="116"/>
      <c r="I21" s="116"/>
      <c r="J21" s="38"/>
      <c r="K21" s="144"/>
      <c r="L21" s="237"/>
      <c r="M21" s="142"/>
      <c r="N21" s="38"/>
      <c r="O21" s="38"/>
      <c r="P21" s="38"/>
      <c r="Q21" s="36"/>
    </row>
    <row r="22" spans="2:17" ht="38">
      <c r="B22" s="35" t="s">
        <v>60</v>
      </c>
      <c r="C22" s="31" cm="1">
        <f t="array" ref="C22">INDEX(C11:C14,COUNT(C11:C14))+H15</f>
        <v>0.48611111111111116</v>
      </c>
      <c r="D22" s="140"/>
      <c r="E22" s="140" t="s">
        <v>171</v>
      </c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0.48986111111111114</v>
      </c>
      <c r="L22" s="2" t="s">
        <v>3</v>
      </c>
      <c r="M22" s="694" t="s">
        <v>171</v>
      </c>
      <c r="N22" s="694"/>
      <c r="O22" s="694"/>
      <c r="P22" s="694"/>
      <c r="Q22" s="40"/>
    </row>
    <row r="23" spans="2:17" ht="38" thickBot="1">
      <c r="B23" s="236"/>
      <c r="C23" s="135"/>
      <c r="D23" s="136"/>
      <c r="E23" s="135"/>
      <c r="F23" s="135"/>
      <c r="G23" s="135"/>
      <c r="H23" s="135"/>
      <c r="I23" s="135"/>
      <c r="J23" s="134"/>
      <c r="K23" s="132"/>
      <c r="L23" s="235"/>
      <c r="M23" s="132"/>
      <c r="N23" s="132"/>
      <c r="O23" s="132" t="s">
        <v>3</v>
      </c>
      <c r="P23" s="132"/>
      <c r="Q23" s="132"/>
    </row>
    <row r="24" spans="2:17">
      <c r="B24" s="130" t="s">
        <v>59</v>
      </c>
      <c r="C24" s="234">
        <v>0.52083333333333337</v>
      </c>
      <c r="D24" s="714" t="s">
        <v>170</v>
      </c>
      <c r="E24" s="715"/>
      <c r="F24" s="715"/>
      <c r="G24" s="715"/>
      <c r="H24" s="715"/>
      <c r="I24" s="716"/>
      <c r="J24" s="710" t="s">
        <v>169</v>
      </c>
      <c r="K24" s="711"/>
      <c r="L24" s="711"/>
      <c r="M24" s="711"/>
      <c r="N24" s="711"/>
      <c r="O24" s="711"/>
      <c r="P24" s="711"/>
      <c r="Q24" s="712"/>
    </row>
    <row r="25" spans="2:17" ht="38" thickBot="1">
      <c r="B25" s="128" t="s">
        <v>56</v>
      </c>
      <c r="C25" s="233">
        <v>0.60416666666666663</v>
      </c>
      <c r="D25" s="698" t="s">
        <v>3</v>
      </c>
      <c r="E25" s="699"/>
      <c r="F25" s="699"/>
      <c r="G25" s="699"/>
      <c r="H25" s="699"/>
      <c r="I25" s="700"/>
      <c r="J25" s="609" t="s">
        <v>168</v>
      </c>
      <c r="K25" s="713"/>
      <c r="L25" s="713"/>
      <c r="M25" s="713"/>
      <c r="N25" s="713"/>
      <c r="O25" s="713"/>
      <c r="P25" s="713"/>
      <c r="Q25" s="610"/>
    </row>
    <row r="26" spans="2:17" ht="38" thickBot="1">
      <c r="B26" s="232"/>
      <c r="C26" s="125"/>
      <c r="D26" s="121"/>
      <c r="E26" s="124"/>
      <c r="F26" s="124"/>
      <c r="G26" s="124"/>
      <c r="H26" s="124"/>
      <c r="I26" s="124"/>
      <c r="J26" s="121"/>
      <c r="K26" s="121"/>
      <c r="L26" s="121"/>
      <c r="M26" s="122"/>
      <c r="N26" s="121"/>
      <c r="O26" s="121"/>
      <c r="P26" s="121"/>
      <c r="Q26" s="231"/>
    </row>
    <row r="27" spans="2:17" ht="4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>
      <c r="B28" s="672" t="s">
        <v>167</v>
      </c>
      <c r="C28" s="673"/>
      <c r="D28" s="673"/>
      <c r="E28" s="673"/>
      <c r="F28" s="673"/>
      <c r="G28" s="673"/>
      <c r="H28" s="673"/>
      <c r="I28" s="674"/>
      <c r="J28" s="672" t="s">
        <v>166</v>
      </c>
      <c r="K28" s="673"/>
      <c r="L28" s="673"/>
      <c r="M28" s="673"/>
      <c r="N28" s="673"/>
      <c r="O28" s="673"/>
      <c r="P28" s="673"/>
      <c r="Q28" s="674"/>
    </row>
    <row r="29" spans="2:17" ht="38" thickBo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38" hidden="1" thickBo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38" hidden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38" thickBot="1">
      <c r="B32" s="230" t="s">
        <v>49</v>
      </c>
      <c r="C32" s="658" t="s">
        <v>165</v>
      </c>
      <c r="D32" s="659"/>
      <c r="E32" s="659"/>
      <c r="F32" s="659"/>
      <c r="G32" s="659"/>
      <c r="H32" s="659"/>
      <c r="I32" s="660"/>
      <c r="J32" s="229" t="s">
        <v>48</v>
      </c>
      <c r="K32" s="583" t="s">
        <v>164</v>
      </c>
      <c r="L32" s="584"/>
      <c r="M32" s="584"/>
      <c r="N32" s="584"/>
      <c r="O32" s="584"/>
      <c r="P32" s="584"/>
      <c r="Q32" s="585"/>
    </row>
    <row r="33" spans="2:20">
      <c r="B33" s="30" t="s">
        <v>46</v>
      </c>
      <c r="C33" s="26" t="s">
        <v>12</v>
      </c>
      <c r="D33" s="117">
        <f>C25 +H41</f>
        <v>0.64583333333333326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228">
        <f>C25+P41</f>
        <v>0.63916666666666666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227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2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>
      <c r="B36" s="226" t="s">
        <v>159</v>
      </c>
      <c r="C36" s="225"/>
      <c r="D36" s="224"/>
      <c r="E36" s="213">
        <v>0.64930555555555558</v>
      </c>
      <c r="F36" s="223">
        <v>1</v>
      </c>
      <c r="G36" s="222" t="s">
        <v>160</v>
      </c>
      <c r="H36" s="85">
        <v>3.92</v>
      </c>
      <c r="I36" s="84" t="s">
        <v>36</v>
      </c>
      <c r="J36" s="221" t="s">
        <v>163</v>
      </c>
      <c r="K36" s="220"/>
      <c r="L36" s="219"/>
      <c r="M36" s="218">
        <v>0.64236111111111105</v>
      </c>
      <c r="N36" s="210" t="s">
        <v>3</v>
      </c>
      <c r="O36" s="217" t="s">
        <v>157</v>
      </c>
      <c r="P36" s="91">
        <v>2.74</v>
      </c>
      <c r="Q36" s="90" t="s">
        <v>36</v>
      </c>
    </row>
    <row r="37" spans="2:20">
      <c r="B37" s="194" t="s">
        <v>22</v>
      </c>
      <c r="C37" s="3">
        <v>0.67222222222222217</v>
      </c>
      <c r="D37" s="191"/>
      <c r="E37" s="192"/>
      <c r="F37" s="216" t="s">
        <v>3</v>
      </c>
      <c r="G37" s="190" t="s">
        <v>3</v>
      </c>
      <c r="H37" s="85">
        <v>97</v>
      </c>
      <c r="I37" s="84" t="s">
        <v>35</v>
      </c>
      <c r="J37" s="193" t="s">
        <v>162</v>
      </c>
      <c r="K37" s="215">
        <v>0.64513888888888882</v>
      </c>
      <c r="L37" s="214" t="s">
        <v>158</v>
      </c>
      <c r="M37" s="211">
        <v>0.64861111111111114</v>
      </c>
      <c r="N37" s="210">
        <v>1</v>
      </c>
      <c r="O37" s="209" t="s">
        <v>160</v>
      </c>
      <c r="P37" s="85">
        <v>72</v>
      </c>
      <c r="Q37" s="82" t="s">
        <v>35</v>
      </c>
      <c r="T37" s="1" t="s">
        <v>161</v>
      </c>
    </row>
    <row r="38" spans="2:20">
      <c r="B38" s="194"/>
      <c r="C38" s="213"/>
      <c r="D38" s="191"/>
      <c r="E38" s="192"/>
      <c r="F38" s="212" t="s">
        <v>3</v>
      </c>
      <c r="G38" s="190" t="s">
        <v>3</v>
      </c>
      <c r="H38" s="85">
        <v>75</v>
      </c>
      <c r="I38" s="84" t="s">
        <v>34</v>
      </c>
      <c r="J38" s="193"/>
      <c r="K38" s="211" t="s">
        <v>3</v>
      </c>
      <c r="L38" s="210"/>
      <c r="M38" s="211"/>
      <c r="N38" s="210" t="s">
        <v>3</v>
      </c>
      <c r="O38" s="209"/>
      <c r="P38" s="85">
        <v>53</v>
      </c>
      <c r="Q38" s="82" t="s">
        <v>34</v>
      </c>
    </row>
    <row r="39" spans="2:20">
      <c r="B39" s="194"/>
      <c r="C39" s="192"/>
      <c r="D39" s="191"/>
      <c r="E39" s="192"/>
      <c r="F39" s="210"/>
      <c r="G39" s="190"/>
      <c r="H39" s="83">
        <v>4.1666666666666664E-2</v>
      </c>
      <c r="I39" s="84" t="s">
        <v>33</v>
      </c>
      <c r="J39" s="193"/>
      <c r="K39" s="211"/>
      <c r="L39" s="210"/>
      <c r="M39" s="211" t="s">
        <v>3</v>
      </c>
      <c r="N39" s="210" t="s">
        <v>3</v>
      </c>
      <c r="O39" s="209" t="s">
        <v>3</v>
      </c>
      <c r="P39" s="83">
        <v>2.9166666666666664E-2</v>
      </c>
      <c r="Q39" s="82" t="s">
        <v>33</v>
      </c>
    </row>
    <row r="40" spans="2:20">
      <c r="B40" s="194"/>
      <c r="C40" s="192"/>
      <c r="D40" s="191"/>
      <c r="E40" s="192"/>
      <c r="F40" s="210" t="s">
        <v>3</v>
      </c>
      <c r="G40" s="190" t="s">
        <v>3</v>
      </c>
      <c r="H40" s="80">
        <v>0</v>
      </c>
      <c r="I40" s="81" t="s">
        <v>32</v>
      </c>
      <c r="J40" s="193"/>
      <c r="K40" s="211"/>
      <c r="L40" s="210"/>
      <c r="M40" s="211"/>
      <c r="N40" s="210"/>
      <c r="O40" s="209"/>
      <c r="P40" s="80">
        <v>0.2</v>
      </c>
      <c r="Q40" s="79" t="s">
        <v>32</v>
      </c>
    </row>
    <row r="41" spans="2:20" ht="38" thickBot="1">
      <c r="B41" s="208"/>
      <c r="C41" s="206"/>
      <c r="D41" s="207"/>
      <c r="E41" s="206"/>
      <c r="F41" s="201"/>
      <c r="G41" s="205"/>
      <c r="H41" s="71">
        <f>H39*(100%+H40)</f>
        <v>4.1666666666666664E-2</v>
      </c>
      <c r="I41" s="76" t="s">
        <v>31</v>
      </c>
      <c r="J41" s="204"/>
      <c r="K41" s="202" t="s">
        <v>3</v>
      </c>
      <c r="L41" s="203"/>
      <c r="M41" s="202"/>
      <c r="N41" s="201"/>
      <c r="O41" s="200"/>
      <c r="P41" s="71">
        <f>P39*(100%+P40)</f>
        <v>3.4999999999999996E-2</v>
      </c>
      <c r="Q41" s="70" t="s">
        <v>31</v>
      </c>
    </row>
    <row r="42" spans="2:20" ht="38" thickBot="1">
      <c r="B42" s="199"/>
      <c r="C42" s="66"/>
      <c r="D42" s="65"/>
      <c r="E42" s="66"/>
      <c r="F42" s="68"/>
      <c r="G42" s="65"/>
      <c r="H42" s="64"/>
      <c r="I42" s="43"/>
      <c r="J42" s="67"/>
      <c r="K42" s="66"/>
      <c r="L42" s="198"/>
      <c r="M42" s="66"/>
      <c r="N42" s="65"/>
      <c r="O42" s="65"/>
      <c r="P42" s="64"/>
      <c r="Q42" s="43"/>
    </row>
    <row r="43" spans="2:20" ht="4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>
      <c r="B44" s="194" t="s">
        <v>22</v>
      </c>
      <c r="C44" s="196"/>
      <c r="D44" s="197" t="s">
        <v>3</v>
      </c>
      <c r="E44" s="192">
        <v>0.41111111111111115</v>
      </c>
      <c r="F44" s="191" t="s">
        <v>21</v>
      </c>
      <c r="G44" s="190" t="s">
        <v>160</v>
      </c>
      <c r="H44" s="49"/>
      <c r="I44" s="43"/>
      <c r="J44" s="193" t="s">
        <v>152</v>
      </c>
      <c r="K44" s="196"/>
      <c r="L44" s="195"/>
      <c r="M44" s="192">
        <v>0.61041666666666672</v>
      </c>
      <c r="N44" s="191" t="s">
        <v>3</v>
      </c>
      <c r="O44" s="190" t="s">
        <v>153</v>
      </c>
      <c r="P44" s="43"/>
      <c r="Q44" s="54"/>
    </row>
    <row r="45" spans="2:20">
      <c r="B45" s="194" t="s">
        <v>159</v>
      </c>
      <c r="C45" s="192">
        <v>0.43472222222222223</v>
      </c>
      <c r="D45" s="191">
        <v>1</v>
      </c>
      <c r="E45" s="192">
        <v>0.4375</v>
      </c>
      <c r="F45" s="191" t="s">
        <v>158</v>
      </c>
      <c r="G45" s="190" t="s">
        <v>157</v>
      </c>
      <c r="H45" s="49"/>
      <c r="I45" s="43"/>
      <c r="J45" s="193" t="s">
        <v>156</v>
      </c>
      <c r="K45" s="192">
        <v>0.62569444444444444</v>
      </c>
      <c r="L45" s="191">
        <v>1</v>
      </c>
      <c r="M45" s="192">
        <v>0.63055555555555554</v>
      </c>
      <c r="N45" s="191">
        <v>1</v>
      </c>
      <c r="O45" s="190" t="s">
        <v>155</v>
      </c>
      <c r="P45" s="43"/>
      <c r="Q45" s="54"/>
    </row>
    <row r="46" spans="2:20">
      <c r="B46" s="194" t="s">
        <v>154</v>
      </c>
      <c r="C46" s="192">
        <v>0.44305555555555554</v>
      </c>
      <c r="D46" s="191"/>
      <c r="E46" s="192"/>
      <c r="F46" s="191" t="s">
        <v>3</v>
      </c>
      <c r="G46" s="190"/>
      <c r="H46" s="49"/>
      <c r="I46" s="43"/>
      <c r="J46" s="193"/>
      <c r="K46" s="192"/>
      <c r="L46" s="191"/>
      <c r="M46" s="192"/>
      <c r="N46" s="191"/>
      <c r="O46" s="190"/>
      <c r="P46" s="43"/>
      <c r="Q46" s="54"/>
    </row>
    <row r="47" spans="2:20" ht="38" thickBot="1">
      <c r="B47" s="194" t="s">
        <v>154</v>
      </c>
      <c r="C47" s="192"/>
      <c r="D47" s="191"/>
      <c r="E47" s="192">
        <v>0.48333333333333334</v>
      </c>
      <c r="F47" s="191"/>
      <c r="G47" s="190" t="s">
        <v>153</v>
      </c>
      <c r="H47" s="49"/>
      <c r="I47" s="43"/>
      <c r="J47" s="193"/>
      <c r="K47" s="192"/>
      <c r="L47" s="191"/>
      <c r="M47" s="192" t="s">
        <v>3</v>
      </c>
      <c r="N47" s="191"/>
      <c r="O47" s="190" t="s">
        <v>3</v>
      </c>
      <c r="P47" s="43"/>
      <c r="Q47" s="54"/>
    </row>
    <row r="48" spans="2:20" ht="38" thickBot="1">
      <c r="B48" s="194" t="s">
        <v>152</v>
      </c>
      <c r="C48" s="192">
        <v>0.48541666666666666</v>
      </c>
      <c r="D48" s="191"/>
      <c r="E48" s="192"/>
      <c r="F48" s="191" t="s">
        <v>3</v>
      </c>
      <c r="G48" s="190"/>
      <c r="H48" s="49"/>
      <c r="I48" s="43"/>
      <c r="J48" s="193"/>
      <c r="K48" s="192"/>
      <c r="L48" s="191"/>
      <c r="M48" s="192" t="s">
        <v>3</v>
      </c>
      <c r="N48" s="191"/>
      <c r="O48" s="190"/>
      <c r="P48" s="43"/>
      <c r="Q48" s="189" t="s">
        <v>20</v>
      </c>
    </row>
    <row r="49" spans="2:17" ht="16" customHeight="1">
      <c r="B49" s="736" t="s">
        <v>151</v>
      </c>
      <c r="C49" s="737"/>
      <c r="D49" s="737"/>
      <c r="E49" s="737"/>
      <c r="F49" s="737"/>
      <c r="G49" s="737"/>
      <c r="H49" s="737"/>
      <c r="I49" s="738"/>
      <c r="J49" s="739" t="s">
        <v>150</v>
      </c>
      <c r="K49" s="740"/>
      <c r="L49" s="740"/>
      <c r="M49" s="740"/>
      <c r="N49" s="740"/>
      <c r="O49" s="740"/>
      <c r="P49" s="740"/>
      <c r="Q49" s="741"/>
    </row>
    <row r="50" spans="2:17" ht="16" customHeight="1">
      <c r="B50" s="601"/>
      <c r="C50" s="602"/>
      <c r="D50" s="602"/>
      <c r="E50" s="602"/>
      <c r="F50" s="602"/>
      <c r="G50" s="602"/>
      <c r="H50" s="602"/>
      <c r="I50" s="603"/>
      <c r="J50" s="739"/>
      <c r="K50" s="740"/>
      <c r="L50" s="740"/>
      <c r="M50" s="740"/>
      <c r="N50" s="740"/>
      <c r="O50" s="740"/>
      <c r="P50" s="740"/>
      <c r="Q50" s="741"/>
    </row>
    <row r="51" spans="2:17" ht="16" customHeight="1">
      <c r="B51" s="601"/>
      <c r="C51" s="602"/>
      <c r="D51" s="602"/>
      <c r="E51" s="602"/>
      <c r="F51" s="602"/>
      <c r="G51" s="602"/>
      <c r="H51" s="602"/>
      <c r="I51" s="603"/>
      <c r="J51" s="739"/>
      <c r="K51" s="740"/>
      <c r="L51" s="740"/>
      <c r="M51" s="740"/>
      <c r="N51" s="740"/>
      <c r="O51" s="740"/>
      <c r="P51" s="740"/>
      <c r="Q51" s="741"/>
    </row>
    <row r="52" spans="2:17" ht="16" customHeight="1">
      <c r="B52" s="601"/>
      <c r="C52" s="602"/>
      <c r="D52" s="602"/>
      <c r="E52" s="602"/>
      <c r="F52" s="602"/>
      <c r="G52" s="602"/>
      <c r="H52" s="602"/>
      <c r="I52" s="603"/>
      <c r="J52" s="739"/>
      <c r="K52" s="740"/>
      <c r="L52" s="740"/>
      <c r="M52" s="740"/>
      <c r="N52" s="740"/>
      <c r="O52" s="740"/>
      <c r="P52" s="740"/>
      <c r="Q52" s="741"/>
    </row>
    <row r="53" spans="2:17" ht="17" customHeight="1" thickBot="1">
      <c r="B53" s="604"/>
      <c r="C53" s="605"/>
      <c r="D53" s="605"/>
      <c r="E53" s="605"/>
      <c r="F53" s="605"/>
      <c r="G53" s="605"/>
      <c r="H53" s="605"/>
      <c r="I53" s="606"/>
      <c r="J53" s="742"/>
      <c r="K53" s="743"/>
      <c r="L53" s="743"/>
      <c r="M53" s="743"/>
      <c r="N53" s="743"/>
      <c r="O53" s="743"/>
      <c r="P53" s="743"/>
      <c r="Q53" s="744"/>
    </row>
    <row r="54" spans="2:17">
      <c r="B54" s="745"/>
      <c r="C54" s="745"/>
      <c r="D54" s="745"/>
      <c r="E54" s="745"/>
      <c r="F54" s="745"/>
      <c r="G54" s="745"/>
      <c r="H54" s="745"/>
      <c r="I54" s="745"/>
      <c r="J54" s="746"/>
      <c r="K54" s="746"/>
      <c r="L54" s="746"/>
      <c r="M54" s="746"/>
      <c r="N54" s="746"/>
      <c r="O54" s="746"/>
      <c r="P54" s="746"/>
    </row>
    <row r="61" spans="2:17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187"/>
      <c r="M61" s="11"/>
      <c r="N61" s="10"/>
      <c r="O61" s="10"/>
      <c r="P61" s="6"/>
      <c r="Q61" s="6"/>
    </row>
    <row r="62" spans="2:17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187"/>
      <c r="M62" s="11"/>
      <c r="N62" s="10"/>
      <c r="O62" s="10"/>
      <c r="P62" s="6"/>
      <c r="Q62" s="6"/>
    </row>
    <row r="63" spans="2:17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17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187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187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727"/>
      <c r="D66" s="728"/>
      <c r="E66" s="728"/>
      <c r="F66" s="728"/>
      <c r="G66" s="728"/>
      <c r="H66" s="728"/>
      <c r="I66" s="728"/>
      <c r="J66" s="729"/>
      <c r="K66" s="15"/>
      <c r="L66" s="188"/>
      <c r="M66" s="21"/>
      <c r="N66" s="15"/>
      <c r="O66" s="16"/>
      <c r="P66" s="15"/>
      <c r="Q66" s="15"/>
    </row>
    <row r="67" spans="2:17" ht="38" thickBot="1">
      <c r="B67" s="7"/>
      <c r="C67" s="730"/>
      <c r="D67" s="731"/>
      <c r="E67" s="731"/>
      <c r="F67" s="731"/>
      <c r="G67" s="731"/>
      <c r="H67" s="731"/>
      <c r="I67" s="731"/>
      <c r="J67" s="732"/>
      <c r="K67" s="15"/>
      <c r="L67" s="188"/>
      <c r="M67" s="21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733"/>
      <c r="D68" s="734"/>
      <c r="E68" s="734"/>
      <c r="F68" s="734"/>
      <c r="G68" s="734"/>
      <c r="H68" s="734"/>
      <c r="I68" s="734"/>
      <c r="J68" s="735"/>
      <c r="K68" s="15"/>
      <c r="L68" s="188"/>
      <c r="M68" s="21"/>
      <c r="N68" s="15"/>
      <c r="O68" s="16"/>
      <c r="P68" s="15"/>
      <c r="Q68" s="15"/>
    </row>
    <row r="69" spans="2:17" ht="38" thickBot="1">
      <c r="K69" s="15"/>
      <c r="L69" s="188"/>
      <c r="M69" s="21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88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88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88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88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727"/>
      <c r="D74" s="728"/>
      <c r="E74" s="728"/>
      <c r="F74" s="728"/>
      <c r="G74" s="728"/>
      <c r="H74" s="728"/>
      <c r="I74" s="728"/>
      <c r="J74" s="729"/>
      <c r="K74" s="15"/>
      <c r="L74" s="188"/>
      <c r="M74" s="11"/>
      <c r="N74" s="10"/>
      <c r="O74" s="16"/>
      <c r="P74" s="15"/>
      <c r="Q74" s="15"/>
    </row>
    <row r="75" spans="2:17">
      <c r="B75" s="14"/>
      <c r="C75" s="730"/>
      <c r="D75" s="731"/>
      <c r="E75" s="731"/>
      <c r="F75" s="731"/>
      <c r="G75" s="731"/>
      <c r="H75" s="731"/>
      <c r="I75" s="731"/>
      <c r="J75" s="732"/>
      <c r="K75" s="6"/>
      <c r="L75" s="187"/>
      <c r="N75" s="6"/>
      <c r="O75" s="6"/>
      <c r="P75" s="6"/>
      <c r="Q75" s="9"/>
    </row>
    <row r="76" spans="2:17" ht="38" thickBot="1">
      <c r="B76" s="7"/>
      <c r="C76" s="733"/>
      <c r="D76" s="734"/>
      <c r="E76" s="734"/>
      <c r="F76" s="734"/>
      <c r="G76" s="734"/>
      <c r="H76" s="734"/>
      <c r="I76" s="734"/>
      <c r="J76" s="735"/>
      <c r="K76" s="6"/>
      <c r="L76" s="187"/>
      <c r="M76" s="648" t="s">
        <v>149</v>
      </c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187"/>
      <c r="M77" s="11"/>
      <c r="N77" s="10"/>
      <c r="O77" s="9"/>
      <c r="P77" s="9"/>
      <c r="Q77" s="9"/>
    </row>
    <row r="78" spans="2:17">
      <c r="B78" s="8" t="s">
        <v>148</v>
      </c>
      <c r="C78" s="629"/>
      <c r="D78" s="630"/>
      <c r="E78" s="630"/>
      <c r="F78" s="630"/>
      <c r="G78" s="630"/>
      <c r="H78" s="630"/>
      <c r="I78" s="630"/>
      <c r="J78" s="631"/>
      <c r="K78" s="6"/>
      <c r="L78" s="187"/>
      <c r="M78" s="649"/>
      <c r="N78" s="650"/>
      <c r="O78" s="650"/>
      <c r="P78" s="650"/>
      <c r="Q78" s="651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187"/>
      <c r="M79" s="652"/>
      <c r="N79" s="653"/>
      <c r="O79" s="653"/>
      <c r="P79" s="653"/>
      <c r="Q79" s="654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2"/>
      <c r="N80" s="653"/>
      <c r="O80" s="653"/>
      <c r="P80" s="653"/>
      <c r="Q80" s="654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5"/>
      <c r="N81" s="656"/>
      <c r="O81" s="656"/>
      <c r="P81" s="656"/>
      <c r="Q81" s="657"/>
    </row>
  </sheetData>
  <mergeCells count="42">
    <mergeCell ref="C74:J76"/>
    <mergeCell ref="M76:Q76"/>
    <mergeCell ref="M78:Q81"/>
    <mergeCell ref="B63:Q63"/>
    <mergeCell ref="B49:I53"/>
    <mergeCell ref="J49:Q53"/>
    <mergeCell ref="C78:J81"/>
    <mergeCell ref="M65:Q65"/>
    <mergeCell ref="B54:I54"/>
    <mergeCell ref="J54:P54"/>
    <mergeCell ref="C66:J68"/>
    <mergeCell ref="C70:J72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4:K5"/>
    <mergeCell ref="J6:K6"/>
    <mergeCell ref="L4:N5"/>
    <mergeCell ref="L6:N6"/>
    <mergeCell ref="B8:I8"/>
    <mergeCell ref="C20:I20"/>
    <mergeCell ref="J8:Q8"/>
    <mergeCell ref="J28:Q31"/>
    <mergeCell ref="B16:I19"/>
    <mergeCell ref="B43:I43"/>
    <mergeCell ref="J43:Q43"/>
    <mergeCell ref="H9:I9"/>
    <mergeCell ref="P9:Q9"/>
    <mergeCell ref="H35:I35"/>
    <mergeCell ref="P35:Q35"/>
    <mergeCell ref="M22:P22"/>
    <mergeCell ref="K20:Q20"/>
    <mergeCell ref="C32:I32"/>
    <mergeCell ref="B27:I27"/>
    <mergeCell ref="J16:Q19"/>
  </mergeCells>
  <hyperlinks>
    <hyperlink ref="C32:I32" r:id="rId1" display="2025 Lengnau NM A" xr:uid="{7D52792B-3B26-F44C-BB6A-D442B9C74668}"/>
    <hyperlink ref="K20:Q20" r:id="rId2" display="2025 Unterendingen VM B" xr:uid="{17E7B387-8ADA-B44C-B655-E0D13A2979D3}"/>
    <hyperlink ref="K32:Q32" r:id="rId3" display="2025 Lengnau NM B" xr:uid="{7D85793F-2781-2F4B-8C3A-41A3C6349260}"/>
    <hyperlink ref="C20:I20" r:id="rId4" display="2025 Tegerfelden VM A" xr:uid="{6A538873-6AEB-F145-B12B-781DE1C07153}"/>
  </hyperlinks>
  <printOptions horizontalCentered="1"/>
  <pageMargins left="0.25" right="0.25" top="0.75" bottom="0.75" header="0.3" footer="0.3"/>
  <pageSetup paperSize="9" scale="23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03CD-C996-E44C-8642-513338465AD7}">
  <sheetPr>
    <tabColor rgb="FFFF0000"/>
    <pageSetUpPr fitToPage="1"/>
  </sheetPr>
  <dimension ref="B1:U81"/>
  <sheetViews>
    <sheetView view="pageLayout" zoomScale="50" zoomScaleNormal="38" zoomScalePageLayoutView="50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45692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462</v>
      </c>
      <c r="C4" s="545"/>
      <c r="D4" s="545"/>
      <c r="E4" s="545"/>
      <c r="F4" s="545"/>
      <c r="G4" s="545"/>
      <c r="H4" s="545"/>
      <c r="I4" s="546"/>
      <c r="J4" s="607" t="s">
        <v>461</v>
      </c>
      <c r="K4" s="608"/>
      <c r="L4" s="613" t="s">
        <v>460</v>
      </c>
      <c r="M4" s="614"/>
      <c r="N4" s="615"/>
      <c r="O4" s="681">
        <v>4.1425000000000001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726" t="s">
        <v>459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94" t="s">
        <v>436</v>
      </c>
      <c r="C10" s="163"/>
      <c r="D10" s="162"/>
      <c r="E10" s="57">
        <v>0.35208333333333336</v>
      </c>
      <c r="F10" s="56">
        <v>1</v>
      </c>
      <c r="G10" s="60" t="s">
        <v>443</v>
      </c>
      <c r="H10" s="85">
        <v>8.85</v>
      </c>
      <c r="I10" s="161" t="s">
        <v>36</v>
      </c>
      <c r="J10" s="59" t="s">
        <v>436</v>
      </c>
      <c r="K10" s="62"/>
      <c r="L10" s="61"/>
      <c r="M10" s="57">
        <v>0.35208333333333336</v>
      </c>
      <c r="N10" s="56">
        <v>1</v>
      </c>
      <c r="O10" s="60" t="s">
        <v>443</v>
      </c>
      <c r="P10" s="160">
        <v>5.98</v>
      </c>
      <c r="Q10" s="82" t="s">
        <v>36</v>
      </c>
    </row>
    <row r="11" spans="2:17" ht="45">
      <c r="B11" s="59" t="s">
        <v>22</v>
      </c>
      <c r="C11" s="57">
        <v>0.35347222222222224</v>
      </c>
      <c r="D11" s="56" t="s">
        <v>21</v>
      </c>
      <c r="E11" s="57">
        <v>0.35902777777777778</v>
      </c>
      <c r="F11" s="56">
        <v>14</v>
      </c>
      <c r="G11" s="60" t="s">
        <v>224</v>
      </c>
      <c r="H11" s="85">
        <v>201</v>
      </c>
      <c r="I11" s="84" t="s">
        <v>35</v>
      </c>
      <c r="J11" s="59" t="s">
        <v>22</v>
      </c>
      <c r="K11" s="57">
        <v>0.35347222222222224</v>
      </c>
      <c r="L11" s="58" t="s">
        <v>21</v>
      </c>
      <c r="M11" s="57">
        <v>0.35902777777777778</v>
      </c>
      <c r="N11" s="56">
        <v>14</v>
      </c>
      <c r="O11" s="60" t="s">
        <v>224</v>
      </c>
      <c r="P11" s="85">
        <v>70</v>
      </c>
      <c r="Q11" s="82" t="s">
        <v>35</v>
      </c>
    </row>
    <row r="12" spans="2:17" ht="45">
      <c r="B12" s="59" t="s">
        <v>220</v>
      </c>
      <c r="C12" s="57">
        <v>0.3840277777777778</v>
      </c>
      <c r="D12" s="56">
        <v>4</v>
      </c>
      <c r="E12" s="57">
        <v>0.38819444444444445</v>
      </c>
      <c r="F12" s="159">
        <v>6</v>
      </c>
      <c r="G12" s="60" t="s">
        <v>441</v>
      </c>
      <c r="H12" s="85">
        <v>172</v>
      </c>
      <c r="I12" s="84" t="s">
        <v>34</v>
      </c>
      <c r="J12" s="158" t="s">
        <v>220</v>
      </c>
      <c r="K12" s="57">
        <v>0.3840277777777778</v>
      </c>
      <c r="L12" s="58">
        <v>4</v>
      </c>
      <c r="M12" s="57">
        <v>0.3888888888888889</v>
      </c>
      <c r="N12" s="56" t="s">
        <v>158</v>
      </c>
      <c r="O12" s="60" t="s">
        <v>458</v>
      </c>
      <c r="P12" s="85">
        <v>195</v>
      </c>
      <c r="Q12" s="82" t="s">
        <v>34</v>
      </c>
    </row>
    <row r="13" spans="2:17" ht="45">
      <c r="B13" s="59" t="s">
        <v>457</v>
      </c>
      <c r="C13" s="57">
        <v>0.40138888888888891</v>
      </c>
      <c r="D13" s="56" t="s">
        <v>3</v>
      </c>
      <c r="E13" s="57"/>
      <c r="F13" s="56"/>
      <c r="G13" s="60"/>
      <c r="H13" s="83">
        <v>9.375E-2</v>
      </c>
      <c r="I13" s="84" t="s">
        <v>33</v>
      </c>
      <c r="J13" s="59" t="s">
        <v>456</v>
      </c>
      <c r="K13" s="57">
        <v>0.40486111111111112</v>
      </c>
      <c r="L13" s="58"/>
      <c r="M13" s="57"/>
      <c r="N13" s="56" t="s">
        <v>3</v>
      </c>
      <c r="O13" s="60"/>
      <c r="P13" s="83">
        <v>6.1111111111111109E-2</v>
      </c>
      <c r="Q13" s="82" t="s">
        <v>33</v>
      </c>
    </row>
    <row r="14" spans="2:17" ht="45">
      <c r="B14" s="59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156"/>
      <c r="C15" s="155"/>
      <c r="D15" s="153"/>
      <c r="E15" s="154"/>
      <c r="F15" s="153"/>
      <c r="G15" s="152"/>
      <c r="H15" s="83">
        <f>H13*(100%+H14)</f>
        <v>9.375E-2</v>
      </c>
      <c r="I15" s="84" t="s">
        <v>31</v>
      </c>
      <c r="J15" s="75"/>
      <c r="K15" s="151"/>
      <c r="L15" s="150"/>
      <c r="M15" s="74"/>
      <c r="N15" s="149"/>
      <c r="O15" s="77"/>
      <c r="P15" s="71">
        <f>P13*(100%+P14)</f>
        <v>7.3333333333333334E-2</v>
      </c>
      <c r="Q15" s="70" t="s">
        <v>31</v>
      </c>
    </row>
    <row r="16" spans="2:17" ht="25" customHeight="1">
      <c r="B16" s="672" t="s">
        <v>455</v>
      </c>
      <c r="C16" s="673"/>
      <c r="D16" s="673"/>
      <c r="E16" s="673"/>
      <c r="F16" s="673"/>
      <c r="G16" s="673"/>
      <c r="H16" s="673"/>
      <c r="I16" s="674"/>
      <c r="J16" s="675" t="s">
        <v>454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453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452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0.49513888888888891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0.47819444444444448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0.47916666666666669</v>
      </c>
      <c r="D24" s="571" t="s">
        <v>451</v>
      </c>
      <c r="E24" s="572"/>
      <c r="F24" s="572"/>
      <c r="G24" s="572"/>
      <c r="H24" s="572"/>
      <c r="I24" s="573"/>
      <c r="J24" s="565" t="s">
        <v>450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0.60416666666666663</v>
      </c>
      <c r="D25" s="538" t="s">
        <v>449</v>
      </c>
      <c r="E25" s="539"/>
      <c r="F25" s="539"/>
      <c r="G25" s="539"/>
      <c r="H25" s="539"/>
      <c r="I25" s="540"/>
      <c r="J25" s="568" t="s">
        <v>448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447</v>
      </c>
      <c r="C28" s="673"/>
      <c r="D28" s="673"/>
      <c r="E28" s="673"/>
      <c r="F28" s="673"/>
      <c r="G28" s="673"/>
      <c r="H28" s="673"/>
      <c r="I28" s="674"/>
      <c r="J28" s="672" t="s">
        <v>446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445</v>
      </c>
      <c r="D32" s="587"/>
      <c r="E32" s="587"/>
      <c r="F32" s="587"/>
      <c r="G32" s="587"/>
      <c r="H32" s="587"/>
      <c r="I32" s="588"/>
      <c r="J32" s="118" t="s">
        <v>48</v>
      </c>
      <c r="K32" s="541"/>
      <c r="L32" s="542"/>
      <c r="M32" s="542"/>
      <c r="N32" s="542"/>
      <c r="O32" s="542"/>
      <c r="P32" s="542"/>
      <c r="Q32" s="543"/>
    </row>
    <row r="33" spans="2:20" hidden="1">
      <c r="B33" s="30" t="s">
        <v>46</v>
      </c>
      <c r="C33" s="26" t="s">
        <v>12</v>
      </c>
      <c r="D33" s="117">
        <f>C25 +H41</f>
        <v>0.65583333333333327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0.60416666666666663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 ht="45">
      <c r="B36" s="97" t="s">
        <v>444</v>
      </c>
      <c r="C36" s="62"/>
      <c r="D36" s="96"/>
      <c r="E36" s="86">
        <v>0.66388888888888886</v>
      </c>
      <c r="F36" s="58" t="s">
        <v>3</v>
      </c>
      <c r="G36" s="95" t="s">
        <v>441</v>
      </c>
      <c r="H36" s="85">
        <v>4.3099999999999996</v>
      </c>
      <c r="I36" s="84" t="s">
        <v>36</v>
      </c>
      <c r="J36" s="94" t="s">
        <v>413</v>
      </c>
      <c r="K36" s="93"/>
      <c r="L36" s="61"/>
      <c r="M36" s="86"/>
      <c r="N36" s="56" t="s">
        <v>3</v>
      </c>
      <c r="O36" s="92"/>
      <c r="P36" s="91" t="s">
        <v>3</v>
      </c>
      <c r="Q36" s="90" t="s">
        <v>36</v>
      </c>
    </row>
    <row r="37" spans="2:20" ht="45">
      <c r="B37" s="59" t="s">
        <v>220</v>
      </c>
      <c r="C37" s="57">
        <v>0.67291666666666672</v>
      </c>
      <c r="D37" s="89">
        <v>6</v>
      </c>
      <c r="E37" s="57">
        <v>0.67847222222222225</v>
      </c>
      <c r="F37" s="88">
        <v>3</v>
      </c>
      <c r="G37" s="60" t="s">
        <v>440</v>
      </c>
      <c r="H37" s="85">
        <v>24</v>
      </c>
      <c r="I37" s="84" t="s">
        <v>35</v>
      </c>
      <c r="J37" s="59"/>
      <c r="K37" s="86"/>
      <c r="L37" s="87"/>
      <c r="M37" s="57" t="s">
        <v>3</v>
      </c>
      <c r="N37" s="56"/>
      <c r="O37" s="60"/>
      <c r="P37" s="85" t="s">
        <v>3</v>
      </c>
      <c r="Q37" s="82" t="s">
        <v>35</v>
      </c>
      <c r="T37" s="1" t="s">
        <v>3</v>
      </c>
    </row>
    <row r="38" spans="2:20" ht="45">
      <c r="B38" s="59" t="s">
        <v>22</v>
      </c>
      <c r="C38" s="86">
        <v>0.70486111111111116</v>
      </c>
      <c r="D38" s="56">
        <v>5</v>
      </c>
      <c r="E38" s="57" t="s">
        <v>3</v>
      </c>
      <c r="F38" s="56" t="s">
        <v>3</v>
      </c>
      <c r="G38" s="60"/>
      <c r="H38" s="85">
        <v>28</v>
      </c>
      <c r="I38" s="84" t="s">
        <v>34</v>
      </c>
      <c r="J38" s="59" t="s">
        <v>3</v>
      </c>
      <c r="K38" s="57" t="s">
        <v>3</v>
      </c>
      <c r="L38" s="58"/>
      <c r="M38" s="57"/>
      <c r="N38" s="56" t="s">
        <v>3</v>
      </c>
      <c r="O38" s="60"/>
      <c r="P38" s="85"/>
      <c r="Q38" s="82" t="s">
        <v>34</v>
      </c>
    </row>
    <row r="39" spans="2:20" ht="45">
      <c r="B39" s="59"/>
      <c r="C39" s="57"/>
      <c r="D39" s="56"/>
      <c r="E39" s="57" t="s">
        <v>3</v>
      </c>
      <c r="F39" s="56" t="s">
        <v>3</v>
      </c>
      <c r="G39" s="60"/>
      <c r="H39" s="83">
        <v>4.3055555555555555E-2</v>
      </c>
      <c r="I39" s="84" t="s">
        <v>33</v>
      </c>
      <c r="J39" s="59"/>
      <c r="K39" s="57"/>
      <c r="L39" s="58"/>
      <c r="M39" s="57" t="s">
        <v>3</v>
      </c>
      <c r="N39" s="56" t="s">
        <v>3</v>
      </c>
      <c r="O39" s="60" t="s">
        <v>3</v>
      </c>
      <c r="P39" s="83">
        <v>0</v>
      </c>
      <c r="Q39" s="82" t="s">
        <v>33</v>
      </c>
    </row>
    <row r="40" spans="2:20" ht="45">
      <c r="B40" s="59"/>
      <c r="C40" s="57"/>
      <c r="D40" s="56"/>
      <c r="E40" s="57" t="s">
        <v>3</v>
      </c>
      <c r="F40" s="56" t="s">
        <v>3</v>
      </c>
      <c r="G40" s="60" t="s">
        <v>3</v>
      </c>
      <c r="H40" s="80">
        <v>0.2</v>
      </c>
      <c r="I40" s="81" t="s">
        <v>32</v>
      </c>
      <c r="J40" s="59"/>
      <c r="K40" s="57"/>
      <c r="L40" s="58"/>
      <c r="M40" s="57"/>
      <c r="N40" s="56"/>
      <c r="O40" s="60"/>
      <c r="P40" s="80">
        <v>0.2</v>
      </c>
      <c r="Q40" s="79" t="s">
        <v>32</v>
      </c>
    </row>
    <row r="41" spans="2:20" ht="46" thickBot="1">
      <c r="B41" s="78"/>
      <c r="C41" s="74"/>
      <c r="D41" s="73"/>
      <c r="E41" s="57" t="s">
        <v>3</v>
      </c>
      <c r="F41" s="73"/>
      <c r="G41" s="77"/>
      <c r="H41" s="71">
        <f>H39*(100%+H40)</f>
        <v>5.1666666666666666E-2</v>
      </c>
      <c r="I41" s="76" t="s">
        <v>31</v>
      </c>
      <c r="J41" s="75"/>
      <c r="K41" s="74" t="s">
        <v>3</v>
      </c>
      <c r="L41" s="73"/>
      <c r="M41" s="74"/>
      <c r="N41" s="73"/>
      <c r="O41" s="72"/>
      <c r="P41" s="71">
        <f>P39*(100%+P40)</f>
        <v>0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59" t="s">
        <v>436</v>
      </c>
      <c r="C44" s="62"/>
      <c r="D44" s="63" t="s">
        <v>3</v>
      </c>
      <c r="E44" s="57">
        <v>0.43541666666666667</v>
      </c>
      <c r="F44" s="56">
        <v>1</v>
      </c>
      <c r="G44" s="60" t="s">
        <v>443</v>
      </c>
      <c r="H44" s="49"/>
      <c r="I44" s="43"/>
      <c r="J44" s="59" t="s">
        <v>437</v>
      </c>
      <c r="K44" s="62"/>
      <c r="L44" s="61"/>
      <c r="M44" s="57">
        <v>0.61527777777777781</v>
      </c>
      <c r="N44" s="56" t="s">
        <v>3</v>
      </c>
      <c r="O44" s="60" t="s">
        <v>442</v>
      </c>
      <c r="P44" s="43"/>
      <c r="Q44" s="54"/>
    </row>
    <row r="45" spans="2:20" ht="45">
      <c r="B45" s="59" t="s">
        <v>22</v>
      </c>
      <c r="C45" s="57">
        <v>0.43680555555555556</v>
      </c>
      <c r="D45" s="56" t="s">
        <v>21</v>
      </c>
      <c r="E45" s="57">
        <v>0.44236111111111109</v>
      </c>
      <c r="F45" s="56">
        <v>14</v>
      </c>
      <c r="G45" s="60" t="s">
        <v>224</v>
      </c>
      <c r="H45" s="49"/>
      <c r="I45" s="43"/>
      <c r="J45" s="59" t="s">
        <v>439</v>
      </c>
      <c r="K45" s="57">
        <v>0.61875000000000002</v>
      </c>
      <c r="L45" s="58"/>
      <c r="M45" s="57">
        <v>0.62083333333333335</v>
      </c>
      <c r="N45" s="56"/>
      <c r="O45" s="60" t="s">
        <v>441</v>
      </c>
      <c r="P45" s="43"/>
      <c r="Q45" s="54"/>
    </row>
    <row r="46" spans="2:20" ht="45">
      <c r="B46" s="59" t="s">
        <v>220</v>
      </c>
      <c r="C46" s="57">
        <v>0.46736111111111112</v>
      </c>
      <c r="D46" s="56">
        <v>4</v>
      </c>
      <c r="E46" s="57">
        <v>0.47152777777777777</v>
      </c>
      <c r="F46" s="56">
        <v>6</v>
      </c>
      <c r="G46" s="60" t="s">
        <v>441</v>
      </c>
      <c r="H46" s="49"/>
      <c r="I46" s="43"/>
      <c r="J46" s="59" t="s">
        <v>220</v>
      </c>
      <c r="K46" s="57">
        <v>0.63124999999999998</v>
      </c>
      <c r="L46" s="58">
        <v>6</v>
      </c>
      <c r="M46" s="57">
        <v>0.63680555555555551</v>
      </c>
      <c r="N46" s="56">
        <v>3</v>
      </c>
      <c r="O46" s="60" t="s">
        <v>440</v>
      </c>
      <c r="P46" s="43"/>
      <c r="Q46" s="54"/>
    </row>
    <row r="47" spans="2:20" ht="46" thickBot="1">
      <c r="B47" s="59" t="s">
        <v>439</v>
      </c>
      <c r="C47" s="57">
        <v>0.48125000000000001</v>
      </c>
      <c r="D47" s="56"/>
      <c r="E47" s="57">
        <v>0.48194444444444445</v>
      </c>
      <c r="F47" s="56"/>
      <c r="G47" s="60" t="s">
        <v>438</v>
      </c>
      <c r="H47" s="49"/>
      <c r="I47" s="43"/>
      <c r="J47" s="59" t="s">
        <v>22</v>
      </c>
      <c r="K47" s="57">
        <v>0.66319444444444442</v>
      </c>
      <c r="L47" s="58">
        <v>5</v>
      </c>
      <c r="M47" s="57">
        <v>0.6694444444444444</v>
      </c>
      <c r="N47" s="56" t="s">
        <v>28</v>
      </c>
      <c r="O47" s="60" t="s">
        <v>24</v>
      </c>
      <c r="P47" s="43"/>
      <c r="Q47" s="54"/>
    </row>
    <row r="48" spans="2:20" ht="46" thickBot="1">
      <c r="B48" s="48" t="s">
        <v>437</v>
      </c>
      <c r="C48" s="52">
        <v>0.48472222222222222</v>
      </c>
      <c r="D48" s="51"/>
      <c r="E48" s="52"/>
      <c r="F48" s="51" t="s">
        <v>3</v>
      </c>
      <c r="G48" s="50"/>
      <c r="H48" s="49"/>
      <c r="I48" s="43"/>
      <c r="J48" s="48" t="s">
        <v>436</v>
      </c>
      <c r="K48" s="46">
        <v>0.67152777777777772</v>
      </c>
      <c r="L48" s="47"/>
      <c r="M48" s="46" t="s">
        <v>3</v>
      </c>
      <c r="N48" s="45"/>
      <c r="O48" s="44"/>
      <c r="P48" s="43"/>
      <c r="Q48" s="42" t="s">
        <v>20</v>
      </c>
    </row>
    <row r="49" spans="2:21" ht="25" customHeight="1">
      <c r="B49" s="589" t="s">
        <v>186</v>
      </c>
      <c r="C49" s="590"/>
      <c r="D49" s="590"/>
      <c r="E49" s="590"/>
      <c r="F49" s="590"/>
      <c r="G49" s="590"/>
      <c r="H49" s="590"/>
      <c r="I49" s="591"/>
      <c r="J49" s="598" t="s">
        <v>435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0.49513888888888891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0.47819444444444448</v>
      </c>
    </row>
    <row r="58" spans="2:21">
      <c r="B58" s="30" t="s">
        <v>14</v>
      </c>
      <c r="C58" s="26" t="s">
        <v>12</v>
      </c>
      <c r="D58" s="25">
        <f>C25+H41</f>
        <v>0.65583333333333327</v>
      </c>
      <c r="E58" s="29" t="s">
        <v>3</v>
      </c>
      <c r="F58" s="622" t="s">
        <v>11</v>
      </c>
      <c r="G58" s="622"/>
      <c r="H58" s="28">
        <f>E36-D58</f>
        <v>8.0555555555555935E-3</v>
      </c>
      <c r="I58" s="27"/>
      <c r="J58" s="26" t="s">
        <v>13</v>
      </c>
      <c r="K58" s="26" t="s">
        <v>12</v>
      </c>
      <c r="L58" s="25">
        <f>C25+P41</f>
        <v>0.60416666666666663</v>
      </c>
      <c r="N58" s="622" t="s">
        <v>11</v>
      </c>
      <c r="O58" s="622"/>
      <c r="P58" s="24">
        <f>K37-L58</f>
        <v>-0.60416666666666663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B49:I54"/>
    <mergeCell ref="J49:Q54"/>
  </mergeCells>
  <hyperlinks>
    <hyperlink ref="C20:I20" r:id="rId1" display="2025 Erzingen VM A" xr:uid="{32D5D1E5-7CEB-9A4B-9383-36871B414DD0}"/>
    <hyperlink ref="K20:Q20" r:id="rId2" display="2025 Siblingerhöhe VM B" xr:uid="{114D42A0-D3A2-F842-975E-6405FD5B53FB}"/>
    <hyperlink ref="C32:I32" r:id="rId3" display="2025 Hallau A/B NM" xr:uid="{6B1EBB3E-B1E2-7D4C-BD7E-79D1F48631EC}"/>
  </hyperlinks>
  <printOptions horizontalCentered="1"/>
  <pageMargins left="0.25" right="0.25" top="0.75" bottom="0.75" header="0.3" footer="0.3"/>
  <pageSetup paperSize="9" scale="2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DBF1-F271-DC42-9EA2-8303769FBCC1}">
  <sheetPr>
    <tabColor rgb="FFFF0000"/>
    <pageSetUpPr fitToPage="1"/>
  </sheetPr>
  <dimension ref="B1:U81"/>
  <sheetViews>
    <sheetView view="pageLayout" zoomScale="50" zoomScaleNormal="38" zoomScalePageLayoutView="50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45699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434</v>
      </c>
      <c r="C4" s="545"/>
      <c r="D4" s="545"/>
      <c r="E4" s="545"/>
      <c r="F4" s="545"/>
      <c r="G4" s="545"/>
      <c r="H4" s="545"/>
      <c r="I4" s="546"/>
      <c r="J4" s="607" t="s">
        <v>433</v>
      </c>
      <c r="K4" s="608"/>
      <c r="L4" s="613" t="s">
        <v>432</v>
      </c>
      <c r="M4" s="614"/>
      <c r="N4" s="615"/>
      <c r="O4" s="681">
        <v>1.3225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431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510" t="s">
        <v>406</v>
      </c>
      <c r="C10" s="281"/>
      <c r="D10" s="63"/>
      <c r="E10" s="57">
        <v>0.32430555555555557</v>
      </c>
      <c r="F10" s="56">
        <v>31</v>
      </c>
      <c r="G10" s="60" t="s">
        <v>430</v>
      </c>
      <c r="H10" s="85">
        <v>11.33</v>
      </c>
      <c r="I10" s="161" t="s">
        <v>36</v>
      </c>
      <c r="J10" s="59" t="s">
        <v>406</v>
      </c>
      <c r="K10" s="281"/>
      <c r="L10" s="505"/>
      <c r="M10" s="57">
        <v>0.37083333333333335</v>
      </c>
      <c r="N10" s="56" t="s">
        <v>28</v>
      </c>
      <c r="O10" s="60" t="s">
        <v>316</v>
      </c>
      <c r="P10" s="160">
        <v>6.2</v>
      </c>
      <c r="Q10" s="82" t="s">
        <v>36</v>
      </c>
    </row>
    <row r="11" spans="2:17" ht="45">
      <c r="B11" s="306" t="s">
        <v>429</v>
      </c>
      <c r="C11" s="57">
        <v>0.35208333333333336</v>
      </c>
      <c r="D11" s="56">
        <v>2</v>
      </c>
      <c r="E11" s="57">
        <v>0.35347222222222224</v>
      </c>
      <c r="F11" s="56" t="s">
        <v>428</v>
      </c>
      <c r="G11" s="60" t="s">
        <v>427</v>
      </c>
      <c r="H11" s="85">
        <v>291</v>
      </c>
      <c r="I11" s="84" t="s">
        <v>35</v>
      </c>
      <c r="J11" s="59" t="s">
        <v>426</v>
      </c>
      <c r="K11" s="57">
        <v>0.39444444444444443</v>
      </c>
      <c r="L11" s="58">
        <v>1</v>
      </c>
      <c r="M11" s="57">
        <v>0.4</v>
      </c>
      <c r="N11" s="56" t="s">
        <v>425</v>
      </c>
      <c r="O11" s="60" t="s">
        <v>424</v>
      </c>
      <c r="P11" s="85">
        <v>162</v>
      </c>
      <c r="Q11" s="82" t="s">
        <v>35</v>
      </c>
    </row>
    <row r="12" spans="2:17" ht="45">
      <c r="B12" s="306" t="s">
        <v>423</v>
      </c>
      <c r="C12" s="57">
        <v>0.36180555555555555</v>
      </c>
      <c r="D12" s="56" t="s">
        <v>3</v>
      </c>
      <c r="E12" s="57"/>
      <c r="F12" s="159" t="s">
        <v>3</v>
      </c>
      <c r="G12" s="60" t="s">
        <v>3</v>
      </c>
      <c r="H12" s="85">
        <v>293</v>
      </c>
      <c r="I12" s="84" t="s">
        <v>34</v>
      </c>
      <c r="J12" s="158" t="s">
        <v>422</v>
      </c>
      <c r="K12" s="57">
        <v>0.40347222222222223</v>
      </c>
      <c r="L12" s="58"/>
      <c r="M12" s="57" t="s">
        <v>3</v>
      </c>
      <c r="N12" s="56"/>
      <c r="O12" s="60"/>
      <c r="P12" s="85">
        <v>183</v>
      </c>
      <c r="Q12" s="82" t="s">
        <v>34</v>
      </c>
    </row>
    <row r="13" spans="2:17" ht="45">
      <c r="B13" s="307"/>
      <c r="C13" s="57" t="s">
        <v>3</v>
      </c>
      <c r="D13" s="56" t="s">
        <v>3</v>
      </c>
      <c r="E13" s="57"/>
      <c r="F13" s="56"/>
      <c r="G13" s="60"/>
      <c r="H13" s="83">
        <v>0.125</v>
      </c>
      <c r="I13" s="84" t="s">
        <v>33</v>
      </c>
      <c r="J13" s="59"/>
      <c r="K13" s="57"/>
      <c r="L13" s="58"/>
      <c r="M13" s="57"/>
      <c r="N13" s="56" t="s">
        <v>3</v>
      </c>
      <c r="O13" s="60"/>
      <c r="P13" s="83">
        <v>6.6666666666666666E-2</v>
      </c>
      <c r="Q13" s="82" t="s">
        <v>33</v>
      </c>
    </row>
    <row r="14" spans="2:17" ht="45">
      <c r="B14" s="306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305"/>
      <c r="C15" s="304"/>
      <c r="D15" s="302"/>
      <c r="E15" s="303"/>
      <c r="F15" s="302"/>
      <c r="G15" s="301"/>
      <c r="H15" s="83">
        <f>H13*(100%+H14)</f>
        <v>0.125</v>
      </c>
      <c r="I15" s="84" t="s">
        <v>31</v>
      </c>
      <c r="J15" s="75"/>
      <c r="K15" s="300"/>
      <c r="L15" s="299"/>
      <c r="M15" s="74"/>
      <c r="N15" s="149"/>
      <c r="O15" s="77"/>
      <c r="P15" s="71">
        <f>P13*(100%+P14)</f>
        <v>0.08</v>
      </c>
      <c r="Q15" s="70" t="s">
        <v>31</v>
      </c>
    </row>
    <row r="16" spans="2:17" ht="25" customHeight="1">
      <c r="B16" s="672" t="s">
        <v>421</v>
      </c>
      <c r="C16" s="673"/>
      <c r="D16" s="673"/>
      <c r="E16" s="673"/>
      <c r="F16" s="673"/>
      <c r="G16" s="673"/>
      <c r="H16" s="673"/>
      <c r="I16" s="674"/>
      <c r="J16" s="675" t="s">
        <v>420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747" t="s">
        <v>419</v>
      </c>
      <c r="D20" s="747"/>
      <c r="E20" s="747"/>
      <c r="F20" s="747"/>
      <c r="G20" s="747"/>
      <c r="H20" s="747"/>
      <c r="I20" s="747"/>
      <c r="J20" s="147" t="s">
        <v>62</v>
      </c>
      <c r="K20" s="747" t="s">
        <v>418</v>
      </c>
      <c r="L20" s="747"/>
      <c r="M20" s="747"/>
      <c r="N20" s="747"/>
      <c r="O20" s="747"/>
      <c r="P20" s="747"/>
      <c r="Q20" s="747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0.48680555555555555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0.48347222222222225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0.48958333333333331</v>
      </c>
      <c r="D24" s="571" t="s">
        <v>391</v>
      </c>
      <c r="E24" s="572"/>
      <c r="F24" s="572"/>
      <c r="G24" s="572"/>
      <c r="H24" s="572"/>
      <c r="I24" s="573"/>
      <c r="J24" s="565" t="s">
        <v>417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0.58333333333333337</v>
      </c>
      <c r="D25" s="538" t="s">
        <v>416</v>
      </c>
      <c r="E25" s="539"/>
      <c r="F25" s="539"/>
      <c r="G25" s="539"/>
      <c r="H25" s="539"/>
      <c r="I25" s="540"/>
      <c r="J25" s="568" t="s">
        <v>415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414</v>
      </c>
      <c r="C28" s="673"/>
      <c r="D28" s="673"/>
      <c r="E28" s="673"/>
      <c r="F28" s="673"/>
      <c r="G28" s="673"/>
      <c r="H28" s="673"/>
      <c r="I28" s="674"/>
      <c r="J28" s="672" t="s">
        <v>413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412</v>
      </c>
      <c r="D32" s="587"/>
      <c r="E32" s="587"/>
      <c r="F32" s="587"/>
      <c r="G32" s="587"/>
      <c r="H32" s="587"/>
      <c r="I32" s="588"/>
      <c r="J32" s="118" t="s">
        <v>48</v>
      </c>
      <c r="K32" s="541"/>
      <c r="L32" s="542"/>
      <c r="M32" s="542"/>
      <c r="N32" s="542"/>
      <c r="O32" s="542"/>
      <c r="P32" s="542"/>
      <c r="Q32" s="543"/>
    </row>
    <row r="33" spans="2:20" hidden="1">
      <c r="B33" s="30" t="s">
        <v>46</v>
      </c>
      <c r="C33" s="26" t="s">
        <v>12</v>
      </c>
      <c r="D33" s="117">
        <f>C25 +H41</f>
        <v>0.61916666666666675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0.58333333333333337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 ht="45">
      <c r="B36" s="509" t="s">
        <v>407</v>
      </c>
      <c r="C36" s="62"/>
      <c r="D36" s="297"/>
      <c r="E36" s="508">
        <v>0.59513888888888888</v>
      </c>
      <c r="F36" s="287">
        <v>2</v>
      </c>
      <c r="G36" s="95" t="s">
        <v>410</v>
      </c>
      <c r="H36" s="85">
        <v>3</v>
      </c>
      <c r="I36" s="84" t="s">
        <v>36</v>
      </c>
      <c r="J36" s="94"/>
      <c r="K36" s="296"/>
      <c r="L36" s="295"/>
      <c r="M36" s="294"/>
      <c r="N36" s="285" t="s">
        <v>3</v>
      </c>
      <c r="O36" s="293"/>
      <c r="P36" s="91" t="s">
        <v>3</v>
      </c>
      <c r="Q36" s="90" t="s">
        <v>36</v>
      </c>
    </row>
    <row r="37" spans="2:20" ht="45">
      <c r="B37" s="59" t="s">
        <v>411</v>
      </c>
      <c r="C37" s="507">
        <v>0.59930555555555554</v>
      </c>
      <c r="D37" s="56">
        <v>1</v>
      </c>
      <c r="E37" s="57"/>
      <c r="F37" s="506"/>
      <c r="G37" s="60" t="s">
        <v>3</v>
      </c>
      <c r="H37" s="85">
        <v>5</v>
      </c>
      <c r="I37" s="84" t="s">
        <v>35</v>
      </c>
      <c r="J37" s="59"/>
      <c r="K37" s="290"/>
      <c r="L37" s="289"/>
      <c r="M37" s="286" t="s">
        <v>3</v>
      </c>
      <c r="N37" s="285"/>
      <c r="O37" s="284"/>
      <c r="P37" s="85" t="s">
        <v>3</v>
      </c>
      <c r="Q37" s="82" t="s">
        <v>35</v>
      </c>
      <c r="T37" s="1" t="s">
        <v>3</v>
      </c>
    </row>
    <row r="38" spans="2:20" ht="45">
      <c r="B38" s="59" t="s">
        <v>3</v>
      </c>
      <c r="C38" s="86" t="s">
        <v>3</v>
      </c>
      <c r="D38" s="56"/>
      <c r="E38" s="57"/>
      <c r="F38" s="285" t="s">
        <v>3</v>
      </c>
      <c r="G38" s="60"/>
      <c r="H38" s="85">
        <v>15</v>
      </c>
      <c r="I38" s="84" t="s">
        <v>34</v>
      </c>
      <c r="J38" s="59" t="s">
        <v>3</v>
      </c>
      <c r="K38" s="286" t="s">
        <v>3</v>
      </c>
      <c r="L38" s="287"/>
      <c r="M38" s="286"/>
      <c r="N38" s="285" t="s">
        <v>3</v>
      </c>
      <c r="O38" s="284"/>
      <c r="P38" s="85"/>
      <c r="Q38" s="82" t="s">
        <v>34</v>
      </c>
    </row>
    <row r="39" spans="2:20" ht="45">
      <c r="B39" s="59" t="s">
        <v>408</v>
      </c>
      <c r="C39" s="57"/>
      <c r="D39" s="56"/>
      <c r="E39" s="57">
        <v>0.59305555555555556</v>
      </c>
      <c r="F39" s="285">
        <v>4</v>
      </c>
      <c r="G39" s="60" t="s">
        <v>314</v>
      </c>
      <c r="H39" s="83">
        <v>2.9861111111111113E-2</v>
      </c>
      <c r="I39" s="84" t="s">
        <v>33</v>
      </c>
      <c r="J39" s="59"/>
      <c r="K39" s="286"/>
      <c r="L39" s="287"/>
      <c r="M39" s="286" t="s">
        <v>3</v>
      </c>
      <c r="N39" s="285" t="s">
        <v>3</v>
      </c>
      <c r="O39" s="284" t="s">
        <v>3</v>
      </c>
      <c r="P39" s="83">
        <v>0</v>
      </c>
      <c r="Q39" s="82" t="s">
        <v>33</v>
      </c>
    </row>
    <row r="40" spans="2:20" ht="45">
      <c r="B40" s="59" t="s">
        <v>406</v>
      </c>
      <c r="C40" s="57">
        <v>0.61805555555555558</v>
      </c>
      <c r="D40" s="56"/>
      <c r="E40" s="57" t="s">
        <v>21</v>
      </c>
      <c r="F40" s="285" t="s">
        <v>3</v>
      </c>
      <c r="G40" s="60" t="s">
        <v>3</v>
      </c>
      <c r="H40" s="80">
        <v>0.2</v>
      </c>
      <c r="I40" s="81" t="s">
        <v>32</v>
      </c>
      <c r="J40" s="59"/>
      <c r="K40" s="286"/>
      <c r="L40" s="287"/>
      <c r="M40" s="286"/>
      <c r="N40" s="285"/>
      <c r="O40" s="284"/>
      <c r="P40" s="80">
        <v>0.2</v>
      </c>
      <c r="Q40" s="79" t="s">
        <v>32</v>
      </c>
    </row>
    <row r="41" spans="2:20" ht="46" thickBot="1">
      <c r="B41" s="78"/>
      <c r="C41" s="74"/>
      <c r="D41" s="73"/>
      <c r="E41" s="74"/>
      <c r="F41" s="282"/>
      <c r="G41" s="77"/>
      <c r="H41" s="71">
        <f>H39*(100%+H40)</f>
        <v>3.5833333333333335E-2</v>
      </c>
      <c r="I41" s="76" t="s">
        <v>31</v>
      </c>
      <c r="J41" s="75"/>
      <c r="K41" s="283" t="s">
        <v>3</v>
      </c>
      <c r="L41" s="282"/>
      <c r="M41" s="283"/>
      <c r="N41" s="282"/>
      <c r="O41" s="72"/>
      <c r="P41" s="71">
        <f>P39*(100%+P40)</f>
        <v>0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59" t="s">
        <v>406</v>
      </c>
      <c r="C44" s="281"/>
      <c r="D44" s="63" t="s">
        <v>3</v>
      </c>
      <c r="E44" s="57">
        <v>0.45416666666666666</v>
      </c>
      <c r="F44" s="56" t="s">
        <v>28</v>
      </c>
      <c r="G44" s="60" t="s">
        <v>316</v>
      </c>
      <c r="H44" s="49"/>
      <c r="I44" s="43"/>
      <c r="J44" s="59" t="s">
        <v>407</v>
      </c>
      <c r="K44" s="281"/>
      <c r="L44" s="505"/>
      <c r="M44" s="57">
        <v>0.59513888888888888</v>
      </c>
      <c r="N44" s="56">
        <v>2</v>
      </c>
      <c r="O44" s="55" t="s">
        <v>410</v>
      </c>
      <c r="P44" s="43"/>
      <c r="Q44" s="54"/>
    </row>
    <row r="45" spans="2:20" ht="45">
      <c r="B45" s="59" t="s">
        <v>409</v>
      </c>
      <c r="C45" s="57">
        <v>0.47986111111111113</v>
      </c>
      <c r="D45" s="56">
        <v>3</v>
      </c>
      <c r="E45" s="57">
        <v>0.48125000000000001</v>
      </c>
      <c r="F45" s="56">
        <v>2</v>
      </c>
      <c r="G45" s="60" t="s">
        <v>3</v>
      </c>
      <c r="H45" s="49"/>
      <c r="I45" s="43"/>
      <c r="J45" s="59" t="s">
        <v>408</v>
      </c>
      <c r="K45" s="57">
        <v>0.6020833333333333</v>
      </c>
      <c r="L45" s="58">
        <v>5</v>
      </c>
      <c r="M45" s="57">
        <v>0.60347222222222219</v>
      </c>
      <c r="N45" s="56">
        <v>4</v>
      </c>
      <c r="O45" s="55" t="s">
        <v>316</v>
      </c>
      <c r="P45" s="43"/>
      <c r="Q45" s="54"/>
    </row>
    <row r="46" spans="2:20" ht="45">
      <c r="B46" s="59" t="s">
        <v>407</v>
      </c>
      <c r="C46" s="57">
        <v>0.48680555555555555</v>
      </c>
      <c r="D46" s="56">
        <v>1</v>
      </c>
      <c r="E46" s="57"/>
      <c r="F46" s="56" t="s">
        <v>3</v>
      </c>
      <c r="G46" s="60"/>
      <c r="H46" s="49"/>
      <c r="I46" s="43"/>
      <c r="J46" s="59" t="s">
        <v>406</v>
      </c>
      <c r="K46" s="57">
        <v>0.62847222222222221</v>
      </c>
      <c r="L46" s="58" t="s">
        <v>21</v>
      </c>
      <c r="M46" s="57"/>
      <c r="N46" s="56"/>
      <c r="O46" s="55"/>
      <c r="P46" s="43"/>
      <c r="Q46" s="54"/>
    </row>
    <row r="47" spans="2:20" ht="46" thickBot="1">
      <c r="B47" s="59"/>
      <c r="C47" s="57"/>
      <c r="D47" s="56"/>
      <c r="E47" s="57"/>
      <c r="F47" s="56"/>
      <c r="G47" s="60" t="s">
        <v>3</v>
      </c>
      <c r="H47" s="49"/>
      <c r="I47" s="43"/>
      <c r="J47" s="59"/>
      <c r="K47" s="57"/>
      <c r="L47" s="58"/>
      <c r="M47" s="57" t="s">
        <v>3</v>
      </c>
      <c r="N47" s="56"/>
      <c r="O47" s="55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21" ht="25" customHeight="1">
      <c r="B49" s="589" t="s">
        <v>405</v>
      </c>
      <c r="C49" s="590"/>
      <c r="D49" s="590"/>
      <c r="E49" s="590"/>
      <c r="F49" s="590"/>
      <c r="G49" s="590"/>
      <c r="H49" s="590"/>
      <c r="I49" s="591"/>
      <c r="J49" s="598"/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0.48680555555555555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0.48347222222222225</v>
      </c>
    </row>
    <row r="58" spans="2:21">
      <c r="B58" s="30" t="s">
        <v>14</v>
      </c>
      <c r="C58" s="26" t="s">
        <v>12</v>
      </c>
      <c r="D58" s="25">
        <f>C25+H41</f>
        <v>0.61916666666666675</v>
      </c>
      <c r="E58" s="29" t="s">
        <v>3</v>
      </c>
      <c r="F58" s="622" t="s">
        <v>11</v>
      </c>
      <c r="G58" s="622"/>
      <c r="H58" s="28">
        <f>E36-D58</f>
        <v>-2.402777777777787E-2</v>
      </c>
      <c r="I58" s="27"/>
      <c r="J58" s="26" t="s">
        <v>13</v>
      </c>
      <c r="K58" s="26" t="s">
        <v>12</v>
      </c>
      <c r="L58" s="25">
        <f>C25+P41</f>
        <v>0.58333333333333337</v>
      </c>
      <c r="N58" s="622" t="s">
        <v>11</v>
      </c>
      <c r="O58" s="622"/>
      <c r="P58" s="24">
        <f>K37-L58</f>
        <v>-0.58333333333333337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B49:I54"/>
    <mergeCell ref="J49:Q54"/>
  </mergeCells>
  <hyperlinks>
    <hyperlink ref="J6" r:id="rId1" xr:uid="{2566DF7F-5D19-304D-808A-EE6B80A9DDD9}"/>
    <hyperlink ref="C20:I20" r:id="rId2" display="2025 Nuolen" xr:uid="{7F7FC1EF-7748-5F44-A970-03200AFFFA51}"/>
    <hyperlink ref="K20:Q20" r:id="rId3" display="2025 Wagen" xr:uid="{C96B1368-1EA7-8341-BA28-93C207BB922E}"/>
    <hyperlink ref="C32:I32" r:id="rId4" display="2025 Blumenau" xr:uid="{234EA71B-8E2F-4948-BADC-0AA05BB12E8C}"/>
  </hyperlinks>
  <printOptions horizontalCentered="1"/>
  <pageMargins left="0.25" right="0.25" top="0.75" bottom="0.75" header="0.3" footer="0.3"/>
  <pageSetup paperSize="9" scale="21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244D-01B2-3842-BC73-1380A694366A}">
  <sheetPr>
    <tabColor rgb="FFFF0000"/>
    <pageSetUpPr fitToPage="1"/>
  </sheetPr>
  <dimension ref="B1:U81"/>
  <sheetViews>
    <sheetView view="pageLayout" zoomScale="50" zoomScaleNormal="38" zoomScalePageLayoutView="50" workbookViewId="0">
      <selection activeCell="N15" sqref="N15"/>
    </sheetView>
  </sheetViews>
  <sheetFormatPr baseColWidth="10" defaultColWidth="9.140625" defaultRowHeight="37"/>
  <cols>
    <col min="1" max="1" width="0.85546875" style="1" customWidth="1"/>
    <col min="2" max="2" width="56.140625" style="1" customWidth="1"/>
    <col min="3" max="7" width="17.7109375" style="2" customWidth="1"/>
    <col min="8" max="8" width="12.42578125" style="2" customWidth="1"/>
    <col min="9" max="9" width="10.85546875" style="2" customWidth="1"/>
    <col min="10" max="10" width="55.85546875" style="2" customWidth="1"/>
    <col min="11" max="11" width="17.7109375" style="2" customWidth="1"/>
    <col min="12" max="12" width="17.7109375" style="4" customWidth="1"/>
    <col min="13" max="13" width="17.7109375" style="3" customWidth="1"/>
    <col min="14" max="15" width="17.7109375" style="2" customWidth="1"/>
    <col min="16" max="16" width="13.7109375" style="2" customWidth="1"/>
    <col min="17" max="17" width="10.85546875" style="2" customWidth="1"/>
    <col min="18" max="16384" width="9.140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45706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404</v>
      </c>
      <c r="C4" s="545"/>
      <c r="D4" s="545"/>
      <c r="E4" s="545"/>
      <c r="F4" s="545"/>
      <c r="G4" s="545"/>
      <c r="H4" s="545"/>
      <c r="I4" s="546"/>
      <c r="J4" s="607" t="s">
        <v>403</v>
      </c>
      <c r="K4" s="608"/>
      <c r="L4" s="613" t="s">
        <v>402</v>
      </c>
      <c r="M4" s="614"/>
      <c r="N4" s="615"/>
      <c r="O4" s="681">
        <v>3.4224999999999999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401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94" t="s">
        <v>22</v>
      </c>
      <c r="C10" s="163"/>
      <c r="D10" s="162"/>
      <c r="E10" s="57">
        <v>0.40902777777777777</v>
      </c>
      <c r="F10" s="56">
        <v>32</v>
      </c>
      <c r="G10" s="60" t="s">
        <v>309</v>
      </c>
      <c r="H10" s="85">
        <v>10.7</v>
      </c>
      <c r="I10" s="161" t="s">
        <v>36</v>
      </c>
      <c r="J10" s="59" t="s">
        <v>22</v>
      </c>
      <c r="K10" s="62"/>
      <c r="L10" s="61"/>
      <c r="M10" s="57">
        <v>0.40902777777777777</v>
      </c>
      <c r="N10" s="56">
        <v>32</v>
      </c>
      <c r="O10" s="60" t="s">
        <v>309</v>
      </c>
      <c r="P10" s="160">
        <v>6.75</v>
      </c>
      <c r="Q10" s="82" t="s">
        <v>36</v>
      </c>
    </row>
    <row r="11" spans="2:17" ht="45">
      <c r="B11" s="59" t="s">
        <v>400</v>
      </c>
      <c r="C11" s="57">
        <v>0.42638888888888887</v>
      </c>
      <c r="D11" s="56"/>
      <c r="E11" s="57"/>
      <c r="F11" s="56"/>
      <c r="G11" s="60"/>
      <c r="H11" s="85">
        <v>355</v>
      </c>
      <c r="I11" s="84" t="s">
        <v>35</v>
      </c>
      <c r="J11" s="59" t="s">
        <v>399</v>
      </c>
      <c r="K11" s="57">
        <v>0.42916666666666664</v>
      </c>
      <c r="L11" s="58">
        <v>2</v>
      </c>
      <c r="M11" s="57">
        <v>0.43541666666666667</v>
      </c>
      <c r="N11" s="56" t="s">
        <v>398</v>
      </c>
      <c r="O11" s="60" t="s">
        <v>397</v>
      </c>
      <c r="P11" s="85">
        <v>159</v>
      </c>
      <c r="Q11" s="82" t="s">
        <v>35</v>
      </c>
    </row>
    <row r="12" spans="2:17" ht="45">
      <c r="B12" s="59"/>
      <c r="C12" s="57" t="s">
        <v>3</v>
      </c>
      <c r="D12" s="56" t="s">
        <v>3</v>
      </c>
      <c r="E12" s="57"/>
      <c r="F12" s="159" t="s">
        <v>3</v>
      </c>
      <c r="G12" s="60" t="s">
        <v>3</v>
      </c>
      <c r="H12" s="85">
        <v>228</v>
      </c>
      <c r="I12" s="84" t="s">
        <v>34</v>
      </c>
      <c r="J12" s="158" t="s">
        <v>396</v>
      </c>
      <c r="K12" s="57">
        <v>0.44097222222222221</v>
      </c>
      <c r="L12" s="58"/>
      <c r="M12" s="57"/>
      <c r="N12" s="56"/>
      <c r="O12" s="60"/>
      <c r="P12" s="85">
        <v>206</v>
      </c>
      <c r="Q12" s="82" t="s">
        <v>34</v>
      </c>
    </row>
    <row r="13" spans="2:17" ht="45">
      <c r="B13" s="157"/>
      <c r="C13" s="57" t="s">
        <v>3</v>
      </c>
      <c r="D13" s="56" t="s">
        <v>3</v>
      </c>
      <c r="E13" s="57"/>
      <c r="F13" s="56"/>
      <c r="G13" s="60"/>
      <c r="H13" s="83">
        <v>0.12152777777777778</v>
      </c>
      <c r="I13" s="84" t="s">
        <v>33</v>
      </c>
      <c r="J13" s="59"/>
      <c r="K13" s="57"/>
      <c r="L13" s="58"/>
      <c r="M13" s="57"/>
      <c r="N13" s="56" t="s">
        <v>3</v>
      </c>
      <c r="O13" s="60"/>
      <c r="P13" s="83">
        <v>7.3611111111111113E-2</v>
      </c>
      <c r="Q13" s="82" t="s">
        <v>33</v>
      </c>
    </row>
    <row r="14" spans="2:17" ht="45">
      <c r="B14" s="59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156"/>
      <c r="C15" s="155"/>
      <c r="D15" s="153"/>
      <c r="E15" s="154"/>
      <c r="F15" s="153"/>
      <c r="G15" s="152"/>
      <c r="H15" s="83">
        <f>H13*(100%+H14)</f>
        <v>0.12152777777777778</v>
      </c>
      <c r="I15" s="84" t="s">
        <v>31</v>
      </c>
      <c r="J15" s="75"/>
      <c r="K15" s="151"/>
      <c r="L15" s="150"/>
      <c r="M15" s="74"/>
      <c r="N15" s="149"/>
      <c r="O15" s="77"/>
      <c r="P15" s="71">
        <f>P13*(100%+P14)</f>
        <v>8.8333333333333333E-2</v>
      </c>
      <c r="Q15" s="70" t="s">
        <v>31</v>
      </c>
    </row>
    <row r="16" spans="2:17" ht="25.25" customHeight="1">
      <c r="B16" s="672" t="s">
        <v>395</v>
      </c>
      <c r="C16" s="673"/>
      <c r="D16" s="673"/>
      <c r="E16" s="673"/>
      <c r="F16" s="673"/>
      <c r="G16" s="673"/>
      <c r="H16" s="673"/>
      <c r="I16" s="674"/>
      <c r="J16" s="675" t="s">
        <v>394</v>
      </c>
      <c r="K16" s="676"/>
      <c r="L16" s="676"/>
      <c r="M16" s="676"/>
      <c r="N16" s="676"/>
      <c r="O16" s="676"/>
      <c r="P16" s="676"/>
      <c r="Q16" s="677"/>
    </row>
    <row r="17" spans="2:17" ht="25.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.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.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747" t="s">
        <v>393</v>
      </c>
      <c r="D20" s="747"/>
      <c r="E20" s="747"/>
      <c r="F20" s="747"/>
      <c r="G20" s="747"/>
      <c r="H20" s="747"/>
      <c r="I20" s="747"/>
      <c r="J20" s="147" t="s">
        <v>62</v>
      </c>
      <c r="K20" s="583" t="s">
        <v>392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0.54791666666666661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0.52930555555555558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3</v>
      </c>
      <c r="C24" s="129">
        <v>0.52083333333333337</v>
      </c>
      <c r="D24" s="571" t="s">
        <v>391</v>
      </c>
      <c r="E24" s="572"/>
      <c r="F24" s="572"/>
      <c r="G24" s="572"/>
      <c r="H24" s="572"/>
      <c r="I24" s="573"/>
      <c r="J24" s="565" t="s">
        <v>390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3</v>
      </c>
      <c r="C25" s="127">
        <v>0.59027777777777779</v>
      </c>
      <c r="D25" s="538" t="s">
        <v>389</v>
      </c>
      <c r="E25" s="539"/>
      <c r="F25" s="539"/>
      <c r="G25" s="539"/>
      <c r="H25" s="539"/>
      <c r="I25" s="540"/>
      <c r="J25" s="568" t="s">
        <v>388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.25" customHeight="1">
      <c r="B28" s="672" t="s">
        <v>387</v>
      </c>
      <c r="C28" s="673"/>
      <c r="D28" s="673"/>
      <c r="E28" s="673"/>
      <c r="F28" s="673"/>
      <c r="G28" s="673"/>
      <c r="H28" s="673"/>
      <c r="I28" s="674"/>
      <c r="J28" s="672" t="s">
        <v>386</v>
      </c>
      <c r="K28" s="673"/>
      <c r="L28" s="673"/>
      <c r="M28" s="673"/>
      <c r="N28" s="673"/>
      <c r="O28" s="673"/>
      <c r="P28" s="673"/>
      <c r="Q28" s="674"/>
    </row>
    <row r="29" spans="2:17" ht="25.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.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.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.25" customHeight="1" thickBot="1">
      <c r="B32" s="119" t="s">
        <v>49</v>
      </c>
      <c r="C32" s="748"/>
      <c r="D32" s="749"/>
      <c r="E32" s="749"/>
      <c r="F32" s="749"/>
      <c r="G32" s="749"/>
      <c r="H32" s="749"/>
      <c r="I32" s="750"/>
      <c r="J32" s="118" t="s">
        <v>48</v>
      </c>
      <c r="K32" s="541"/>
      <c r="L32" s="542"/>
      <c r="M32" s="542"/>
      <c r="N32" s="542"/>
      <c r="O32" s="542"/>
      <c r="P32" s="542"/>
      <c r="Q32" s="543"/>
    </row>
    <row r="33" spans="2:20" hidden="1">
      <c r="B33" s="30" t="s">
        <v>46</v>
      </c>
      <c r="C33" s="26" t="s">
        <v>12</v>
      </c>
      <c r="D33" s="117">
        <f>C25 +H41</f>
        <v>0.59027777777777779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0.59027777777777779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 ht="45">
      <c r="B36" s="97" t="s">
        <v>385</v>
      </c>
      <c r="C36" s="62"/>
      <c r="D36" s="96"/>
      <c r="E36" s="86">
        <v>0.64722222222222225</v>
      </c>
      <c r="F36" s="58" t="s">
        <v>3</v>
      </c>
      <c r="G36" s="95" t="s">
        <v>384</v>
      </c>
      <c r="H36" s="85"/>
      <c r="I36" s="84" t="s">
        <v>36</v>
      </c>
      <c r="J36" s="94" t="s">
        <v>383</v>
      </c>
      <c r="K36" s="93"/>
      <c r="L36" s="61"/>
      <c r="M36" s="86">
        <v>0.60624999999999996</v>
      </c>
      <c r="N36" s="56" t="s">
        <v>3</v>
      </c>
      <c r="O36" s="92" t="s">
        <v>379</v>
      </c>
      <c r="P36" s="91" t="s">
        <v>3</v>
      </c>
      <c r="Q36" s="90" t="s">
        <v>36</v>
      </c>
    </row>
    <row r="37" spans="2:20" ht="45">
      <c r="B37" s="59" t="s">
        <v>382</v>
      </c>
      <c r="C37" s="57">
        <v>0.65486111111111112</v>
      </c>
      <c r="D37" s="89"/>
      <c r="E37" s="57">
        <v>0.65972222222222221</v>
      </c>
      <c r="F37" s="88">
        <v>1</v>
      </c>
      <c r="G37" s="60" t="s">
        <v>381</v>
      </c>
      <c r="H37" s="85"/>
      <c r="I37" s="84" t="s">
        <v>35</v>
      </c>
      <c r="J37" s="59" t="s">
        <v>377</v>
      </c>
      <c r="K37" s="86">
        <v>0.6333333333333333</v>
      </c>
      <c r="L37" s="87"/>
      <c r="M37" s="57" t="s">
        <v>3</v>
      </c>
      <c r="N37" s="56"/>
      <c r="O37" s="60"/>
      <c r="P37" s="85" t="s">
        <v>3</v>
      </c>
      <c r="Q37" s="82" t="s">
        <v>35</v>
      </c>
      <c r="T37" s="1" t="s">
        <v>3</v>
      </c>
    </row>
    <row r="38" spans="2:20" ht="45">
      <c r="B38" s="59" t="s">
        <v>22</v>
      </c>
      <c r="C38" s="86">
        <v>0.6743055555555556</v>
      </c>
      <c r="D38" s="56">
        <v>21</v>
      </c>
      <c r="E38" s="57" t="s">
        <v>3</v>
      </c>
      <c r="F38" s="56" t="s">
        <v>3</v>
      </c>
      <c r="G38" s="60"/>
      <c r="H38" s="85"/>
      <c r="I38" s="84" t="s">
        <v>34</v>
      </c>
      <c r="J38" s="59" t="s">
        <v>3</v>
      </c>
      <c r="K38" s="57" t="s">
        <v>3</v>
      </c>
      <c r="L38" s="58"/>
      <c r="M38" s="57"/>
      <c r="N38" s="56" t="s">
        <v>3</v>
      </c>
      <c r="O38" s="60"/>
      <c r="P38" s="85"/>
      <c r="Q38" s="82" t="s">
        <v>34</v>
      </c>
    </row>
    <row r="39" spans="2:20" ht="45">
      <c r="B39" s="59"/>
      <c r="C39" s="57"/>
      <c r="D39" s="56"/>
      <c r="E39" s="57" t="s">
        <v>3</v>
      </c>
      <c r="F39" s="56" t="s">
        <v>3</v>
      </c>
      <c r="G39" s="60"/>
      <c r="H39" s="83">
        <v>0</v>
      </c>
      <c r="I39" s="84" t="s">
        <v>33</v>
      </c>
      <c r="J39" s="59"/>
      <c r="K39" s="57"/>
      <c r="L39" s="58"/>
      <c r="M39" s="57" t="s">
        <v>3</v>
      </c>
      <c r="N39" s="56" t="s">
        <v>3</v>
      </c>
      <c r="O39" s="60" t="s">
        <v>3</v>
      </c>
      <c r="P39" s="83">
        <v>0</v>
      </c>
      <c r="Q39" s="82" t="s">
        <v>33</v>
      </c>
    </row>
    <row r="40" spans="2:20" ht="45">
      <c r="B40" s="59"/>
      <c r="C40" s="57"/>
      <c r="D40" s="56"/>
      <c r="E40" s="57" t="s">
        <v>3</v>
      </c>
      <c r="F40" s="56" t="s">
        <v>3</v>
      </c>
      <c r="G40" s="60" t="s">
        <v>3</v>
      </c>
      <c r="H40" s="80">
        <v>0</v>
      </c>
      <c r="I40" s="81" t="s">
        <v>32</v>
      </c>
      <c r="J40" s="59"/>
      <c r="K40" s="57"/>
      <c r="L40" s="58"/>
      <c r="M40" s="57"/>
      <c r="N40" s="56"/>
      <c r="O40" s="60"/>
      <c r="P40" s="80">
        <v>0.2</v>
      </c>
      <c r="Q40" s="79" t="s">
        <v>32</v>
      </c>
    </row>
    <row r="41" spans="2:20" ht="46" thickBot="1">
      <c r="B41" s="78"/>
      <c r="C41" s="74"/>
      <c r="D41" s="73"/>
      <c r="E41" s="57" t="s">
        <v>3</v>
      </c>
      <c r="F41" s="73"/>
      <c r="G41" s="77"/>
      <c r="H41" s="71">
        <f>H39*(100%+H40)</f>
        <v>0</v>
      </c>
      <c r="I41" s="76" t="s">
        <v>31</v>
      </c>
      <c r="J41" s="75"/>
      <c r="K41" s="74" t="s">
        <v>3</v>
      </c>
      <c r="L41" s="73"/>
      <c r="M41" s="74"/>
      <c r="N41" s="73"/>
      <c r="O41" s="72"/>
      <c r="P41" s="71">
        <f>P39*(100%+P40)</f>
        <v>0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59" t="s">
        <v>377</v>
      </c>
      <c r="C44" s="62" t="s">
        <v>3</v>
      </c>
      <c r="D44" s="63" t="s">
        <v>3</v>
      </c>
      <c r="E44" s="57">
        <v>0.45069444444444445</v>
      </c>
      <c r="F44" s="56" t="s">
        <v>3</v>
      </c>
      <c r="G44" s="60" t="s">
        <v>379</v>
      </c>
      <c r="H44" s="49"/>
      <c r="I44" s="43"/>
      <c r="J44" s="59" t="s">
        <v>380</v>
      </c>
      <c r="K44" s="62"/>
      <c r="L44" s="61"/>
      <c r="M44" s="57">
        <v>0.60555555555555551</v>
      </c>
      <c r="N44" s="56" t="s">
        <v>3</v>
      </c>
      <c r="O44" s="55" t="s">
        <v>379</v>
      </c>
      <c r="P44" s="43"/>
      <c r="Q44" s="54"/>
    </row>
    <row r="45" spans="2:20" ht="45">
      <c r="B45" s="59" t="s">
        <v>378</v>
      </c>
      <c r="C45" s="57">
        <v>0.47499999999999998</v>
      </c>
      <c r="D45" s="56"/>
      <c r="E45" s="57"/>
      <c r="F45" s="56" t="s">
        <v>3</v>
      </c>
      <c r="G45" s="60" t="s">
        <v>3</v>
      </c>
      <c r="H45" s="49"/>
      <c r="I45" s="43"/>
      <c r="J45" s="59" t="s">
        <v>377</v>
      </c>
      <c r="K45" s="57">
        <v>0.6333333333333333</v>
      </c>
      <c r="L45" s="58"/>
      <c r="M45" s="57" t="s">
        <v>3</v>
      </c>
      <c r="N45" s="56"/>
      <c r="O45" s="55"/>
      <c r="P45" s="43"/>
      <c r="Q45" s="54"/>
    </row>
    <row r="46" spans="2:20" ht="45">
      <c r="B46" s="59" t="s">
        <v>3</v>
      </c>
      <c r="C46" s="57" t="s">
        <v>3</v>
      </c>
      <c r="D46" s="56"/>
      <c r="E46" s="57"/>
      <c r="F46" s="56" t="s">
        <v>3</v>
      </c>
      <c r="G46" s="60"/>
      <c r="H46" s="49"/>
      <c r="I46" s="43"/>
      <c r="J46" s="59" t="s">
        <v>3</v>
      </c>
      <c r="K46" s="57"/>
      <c r="L46" s="58"/>
      <c r="M46" s="57"/>
      <c r="N46" s="56"/>
      <c r="O46" s="55"/>
      <c r="P46" s="43"/>
      <c r="Q46" s="54"/>
    </row>
    <row r="47" spans="2:20" ht="46" thickBot="1">
      <c r="B47" s="59"/>
      <c r="C47" s="57"/>
      <c r="D47" s="56"/>
      <c r="E47" s="57"/>
      <c r="F47" s="56"/>
      <c r="G47" s="60" t="s">
        <v>3</v>
      </c>
      <c r="H47" s="49"/>
      <c r="I47" s="43"/>
      <c r="J47" s="59"/>
      <c r="K47" s="57"/>
      <c r="L47" s="58"/>
      <c r="M47" s="57" t="s">
        <v>3</v>
      </c>
      <c r="N47" s="56"/>
      <c r="O47" s="55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21" ht="25.25" customHeight="1">
      <c r="B49" s="589" t="s">
        <v>376</v>
      </c>
      <c r="C49" s="590"/>
      <c r="D49" s="590"/>
      <c r="E49" s="590"/>
      <c r="F49" s="590"/>
      <c r="G49" s="590"/>
      <c r="H49" s="590"/>
      <c r="I49" s="591"/>
      <c r="J49" s="598" t="s">
        <v>375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.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.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.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.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0.54791666666666661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0.52930555555555558</v>
      </c>
    </row>
    <row r="58" spans="2:21">
      <c r="B58" s="30" t="s">
        <v>14</v>
      </c>
      <c r="C58" s="26" t="s">
        <v>12</v>
      </c>
      <c r="D58" s="25">
        <f>C25+H41</f>
        <v>0.59027777777777779</v>
      </c>
      <c r="E58" s="29" t="s">
        <v>3</v>
      </c>
      <c r="F58" s="622" t="s">
        <v>11</v>
      </c>
      <c r="G58" s="622"/>
      <c r="H58" s="28">
        <f>E36-D58</f>
        <v>5.6944444444444464E-2</v>
      </c>
      <c r="I58" s="27"/>
      <c r="J58" s="26" t="s">
        <v>13</v>
      </c>
      <c r="K58" s="26" t="s">
        <v>12</v>
      </c>
      <c r="L58" s="25">
        <f>C25+P41</f>
        <v>0.59027777777777779</v>
      </c>
      <c r="N58" s="622" t="s">
        <v>11</v>
      </c>
      <c r="O58" s="622"/>
      <c r="P58" s="24">
        <f>K37-L58</f>
        <v>4.3055555555555514E-2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B49:I54"/>
    <mergeCell ref="J49:Q54"/>
  </mergeCells>
  <hyperlinks>
    <hyperlink ref="J6" r:id="rId1" xr:uid="{386B258A-7437-C14C-872D-2C8A48182AB4}"/>
    <hyperlink ref="K20:Q20" r:id="rId2" display="2024 Hedingen B" xr:uid="{4B6CA85E-AD05-0D45-9EFA-B75A17666DFA}"/>
    <hyperlink ref="C20:I20" r:id="rId3" display="2024 Hedingen A" xr:uid="{631F2F30-FBA7-DC48-B9B9-DC29A2F71F06}"/>
  </hyperlinks>
  <printOptions horizontalCentered="1"/>
  <pageMargins left="0.25" right="0.25" top="0.75" bottom="0.75" header="0.3" footer="0.3"/>
  <pageSetup paperSize="9" scale="21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2391-718A-8A4A-97ED-E3C497A9A1BE}">
  <sheetPr>
    <tabColor rgb="FFFF0000"/>
    <pageSetUpPr fitToPage="1"/>
  </sheetPr>
  <dimension ref="B1:U81"/>
  <sheetViews>
    <sheetView topLeftCell="A4" zoomScale="50" zoomScaleNormal="50" zoomScalePageLayoutView="45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/>
    <row r="2" spans="2:17" ht="38" thickBot="1">
      <c r="B2" s="252"/>
      <c r="L2" s="504"/>
      <c r="N2" s="180" t="s">
        <v>87</v>
      </c>
      <c r="O2" s="695">
        <v>45713</v>
      </c>
      <c r="P2" s="696"/>
      <c r="Q2" s="697"/>
    </row>
    <row r="3" spans="2:17" ht="38" thickBot="1"/>
    <row r="4" spans="2:17" ht="20" customHeight="1">
      <c r="B4" s="701" t="s">
        <v>374</v>
      </c>
      <c r="C4" s="702"/>
      <c r="D4" s="702"/>
      <c r="E4" s="702"/>
      <c r="F4" s="702"/>
      <c r="G4" s="702"/>
      <c r="H4" s="702"/>
      <c r="I4" s="703"/>
      <c r="J4" s="607" t="s">
        <v>373</v>
      </c>
      <c r="K4" s="608"/>
      <c r="L4" s="613" t="s">
        <v>372</v>
      </c>
      <c r="M4" s="614"/>
      <c r="N4" s="615"/>
      <c r="O4" s="681">
        <v>8.1125000000000007</v>
      </c>
      <c r="P4" s="682"/>
      <c r="Q4" s="683"/>
    </row>
    <row r="5" spans="2:17" ht="20" customHeight="1" thickBot="1">
      <c r="B5" s="704"/>
      <c r="C5" s="705"/>
      <c r="D5" s="705"/>
      <c r="E5" s="705"/>
      <c r="F5" s="705"/>
      <c r="G5" s="705"/>
      <c r="H5" s="705"/>
      <c r="I5" s="706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707"/>
      <c r="C6" s="708"/>
      <c r="D6" s="708"/>
      <c r="E6" s="708"/>
      <c r="F6" s="708"/>
      <c r="G6" s="708"/>
      <c r="H6" s="708"/>
      <c r="I6" s="709"/>
      <c r="J6" s="611" t="s">
        <v>371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>
      <c r="B10" s="273" t="s">
        <v>22</v>
      </c>
      <c r="C10" s="196"/>
      <c r="D10" s="197"/>
      <c r="E10" s="192">
        <v>0.38194444444444442</v>
      </c>
      <c r="F10" s="191">
        <v>32</v>
      </c>
      <c r="G10" s="190" t="s">
        <v>341</v>
      </c>
      <c r="H10" s="85">
        <v>6.4</v>
      </c>
      <c r="I10" s="161" t="s">
        <v>36</v>
      </c>
      <c r="J10" s="193" t="s">
        <v>370</v>
      </c>
      <c r="K10" s="196"/>
      <c r="L10" s="262"/>
      <c r="M10" s="192">
        <v>0.37916666666666665</v>
      </c>
      <c r="N10" s="191">
        <v>15</v>
      </c>
      <c r="O10" s="190" t="s">
        <v>345</v>
      </c>
      <c r="P10" s="160">
        <v>4.4800000000000004</v>
      </c>
      <c r="Q10" s="82" t="s">
        <v>36</v>
      </c>
    </row>
    <row r="11" spans="2:17">
      <c r="B11" s="271" t="s">
        <v>344</v>
      </c>
      <c r="C11" s="192">
        <v>0.41458333333333336</v>
      </c>
      <c r="D11" s="191">
        <v>2</v>
      </c>
      <c r="E11" s="192">
        <v>0.4201388888888889</v>
      </c>
      <c r="F11" s="191" t="s">
        <v>369</v>
      </c>
      <c r="G11" s="190" t="s">
        <v>368</v>
      </c>
      <c r="H11" s="85">
        <v>180</v>
      </c>
      <c r="I11" s="84" t="s">
        <v>35</v>
      </c>
      <c r="J11" s="193" t="s">
        <v>347</v>
      </c>
      <c r="K11" s="192">
        <v>0.39583333333333331</v>
      </c>
      <c r="L11" s="261">
        <v>4</v>
      </c>
      <c r="M11" s="192">
        <v>0.39930555555555558</v>
      </c>
      <c r="N11" s="191" t="s">
        <v>179</v>
      </c>
      <c r="O11" s="190" t="s">
        <v>349</v>
      </c>
      <c r="P11" s="85">
        <v>88</v>
      </c>
      <c r="Q11" s="82" t="s">
        <v>35</v>
      </c>
    </row>
    <row r="12" spans="2:17">
      <c r="B12" s="271" t="s">
        <v>367</v>
      </c>
      <c r="C12" s="192">
        <v>0.42291666666666666</v>
      </c>
      <c r="D12" s="191" t="s">
        <v>3</v>
      </c>
      <c r="E12" s="192"/>
      <c r="F12" s="249" t="s">
        <v>3</v>
      </c>
      <c r="G12" s="190" t="s">
        <v>3</v>
      </c>
      <c r="H12" s="85">
        <v>140</v>
      </c>
      <c r="I12" s="84" t="s">
        <v>34</v>
      </c>
      <c r="J12" s="248" t="s">
        <v>366</v>
      </c>
      <c r="K12" s="192">
        <v>0.40763888888888888</v>
      </c>
      <c r="L12" s="261"/>
      <c r="M12" s="192">
        <v>0.40833333333333333</v>
      </c>
      <c r="N12" s="191"/>
      <c r="O12" s="190" t="s">
        <v>365</v>
      </c>
      <c r="P12" s="85">
        <v>115</v>
      </c>
      <c r="Q12" s="82" t="s">
        <v>34</v>
      </c>
    </row>
    <row r="13" spans="2:17">
      <c r="B13" s="272"/>
      <c r="C13" s="192" t="s">
        <v>3</v>
      </c>
      <c r="D13" s="191" t="s">
        <v>3</v>
      </c>
      <c r="E13" s="192"/>
      <c r="F13" s="191" t="s">
        <v>3</v>
      </c>
      <c r="G13" s="190"/>
      <c r="H13" s="83">
        <v>6.9444444444444448E-2</v>
      </c>
      <c r="I13" s="84" t="s">
        <v>33</v>
      </c>
      <c r="J13" s="193" t="s">
        <v>364</v>
      </c>
      <c r="K13" s="192">
        <v>0.41180555555555554</v>
      </c>
      <c r="L13" s="261"/>
      <c r="M13" s="192"/>
      <c r="N13" s="191" t="s">
        <v>3</v>
      </c>
      <c r="O13" s="190"/>
      <c r="P13" s="83">
        <v>4.6527777777777779E-2</v>
      </c>
      <c r="Q13" s="82" t="s">
        <v>33</v>
      </c>
    </row>
    <row r="14" spans="2:17">
      <c r="B14" s="271"/>
      <c r="C14" s="192"/>
      <c r="D14" s="191"/>
      <c r="E14" s="192"/>
      <c r="F14" s="191"/>
      <c r="G14" s="190"/>
      <c r="H14" s="80">
        <v>0</v>
      </c>
      <c r="I14" s="81" t="s">
        <v>32</v>
      </c>
      <c r="J14" s="193"/>
      <c r="K14" s="192"/>
      <c r="L14" s="261"/>
      <c r="M14" s="192"/>
      <c r="N14" s="191"/>
      <c r="O14" s="190"/>
      <c r="P14" s="80">
        <v>0.2</v>
      </c>
      <c r="Q14" s="82" t="s">
        <v>32</v>
      </c>
    </row>
    <row r="15" spans="2:17" ht="38" thickBot="1">
      <c r="B15" s="270"/>
      <c r="C15" s="245"/>
      <c r="D15" s="243"/>
      <c r="E15" s="244"/>
      <c r="F15" s="243"/>
      <c r="G15" s="242"/>
      <c r="H15" s="83">
        <v>7.6388888888888895E-2</v>
      </c>
      <c r="I15" s="84" t="s">
        <v>31</v>
      </c>
      <c r="J15" s="204"/>
      <c r="K15" s="241"/>
      <c r="L15" s="269"/>
      <c r="M15" s="206"/>
      <c r="N15" s="239"/>
      <c r="O15" s="205"/>
      <c r="P15" s="71">
        <v>5.5555555555555552E-2</v>
      </c>
      <c r="Q15" s="70" t="s">
        <v>31</v>
      </c>
    </row>
    <row r="16" spans="2:17" ht="25" customHeight="1">
      <c r="B16" s="672" t="s">
        <v>363</v>
      </c>
      <c r="C16" s="673"/>
      <c r="D16" s="673"/>
      <c r="E16" s="673"/>
      <c r="F16" s="673"/>
      <c r="G16" s="673"/>
      <c r="H16" s="673"/>
      <c r="I16" s="674"/>
      <c r="J16" s="675" t="s">
        <v>362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361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360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0.49930555555555556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0.46736111111111112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>
      <c r="B24" s="130" t="s">
        <v>359</v>
      </c>
      <c r="C24" s="234">
        <v>0.5</v>
      </c>
      <c r="D24" s="714" t="s">
        <v>358</v>
      </c>
      <c r="E24" s="715"/>
      <c r="F24" s="715"/>
      <c r="G24" s="715"/>
      <c r="H24" s="715"/>
      <c r="I24" s="716"/>
      <c r="J24" s="607" t="s">
        <v>357</v>
      </c>
      <c r="K24" s="754"/>
      <c r="L24" s="754"/>
      <c r="M24" s="754"/>
      <c r="N24" s="754"/>
      <c r="O24" s="754"/>
      <c r="P24" s="754"/>
      <c r="Q24" s="608"/>
    </row>
    <row r="25" spans="2:17" ht="38" thickBot="1">
      <c r="B25" s="128" t="s">
        <v>356</v>
      </c>
      <c r="C25" s="233">
        <v>0.58333333333333337</v>
      </c>
      <c r="D25" s="698" t="s">
        <v>355</v>
      </c>
      <c r="E25" s="699"/>
      <c r="F25" s="699"/>
      <c r="G25" s="699"/>
      <c r="H25" s="699"/>
      <c r="I25" s="700"/>
      <c r="J25" s="609" t="s">
        <v>354</v>
      </c>
      <c r="K25" s="713"/>
      <c r="L25" s="713"/>
      <c r="M25" s="713"/>
      <c r="N25" s="713"/>
      <c r="O25" s="713"/>
      <c r="P25" s="713"/>
      <c r="Q25" s="61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353</v>
      </c>
      <c r="C28" s="673"/>
      <c r="D28" s="673"/>
      <c r="E28" s="673"/>
      <c r="F28" s="673"/>
      <c r="G28" s="673"/>
      <c r="H28" s="673"/>
      <c r="I28" s="674"/>
      <c r="J28" s="672" t="s">
        <v>352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751"/>
      <c r="C31" s="752"/>
      <c r="D31" s="752"/>
      <c r="E31" s="752"/>
      <c r="F31" s="752"/>
      <c r="G31" s="752"/>
      <c r="H31" s="752"/>
      <c r="I31" s="753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503" t="s">
        <v>49</v>
      </c>
      <c r="C32" s="755" t="s">
        <v>351</v>
      </c>
      <c r="D32" s="756"/>
      <c r="E32" s="756"/>
      <c r="F32" s="756"/>
      <c r="G32" s="756"/>
      <c r="H32" s="756"/>
      <c r="I32" s="757"/>
      <c r="J32" s="118" t="s">
        <v>48</v>
      </c>
      <c r="K32" s="541"/>
      <c r="L32" s="542"/>
      <c r="M32" s="542"/>
      <c r="N32" s="542"/>
      <c r="O32" s="542"/>
      <c r="P32" s="542"/>
      <c r="Q32" s="543"/>
    </row>
    <row r="33" spans="2:20" hidden="1">
      <c r="B33" s="30" t="s">
        <v>46</v>
      </c>
      <c r="C33" s="26" t="s">
        <v>12</v>
      </c>
      <c r="D33" s="117">
        <f>C25 +H41</f>
        <v>0.64583333333333337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0.58333333333333337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>
      <c r="B36" s="226" t="s">
        <v>350</v>
      </c>
      <c r="C36" s="225"/>
      <c r="D36" s="224"/>
      <c r="E36" s="213">
        <v>0.66597222222222219</v>
      </c>
      <c r="F36" s="223"/>
      <c r="G36" s="222" t="s">
        <v>349</v>
      </c>
      <c r="H36" s="85">
        <v>4.91</v>
      </c>
      <c r="I36" s="84" t="s">
        <v>36</v>
      </c>
      <c r="J36" s="221" t="s">
        <v>348</v>
      </c>
      <c r="K36" s="220"/>
      <c r="L36" s="268"/>
      <c r="M36" s="218"/>
      <c r="N36" s="210" t="s">
        <v>3</v>
      </c>
      <c r="O36" s="217"/>
      <c r="P36" s="91" t="s">
        <v>3</v>
      </c>
      <c r="Q36" s="90" t="s">
        <v>36</v>
      </c>
    </row>
    <row r="37" spans="2:20">
      <c r="B37" s="193" t="s">
        <v>347</v>
      </c>
      <c r="C37" s="267">
        <v>0.68472222222222223</v>
      </c>
      <c r="D37" s="191" t="s">
        <v>179</v>
      </c>
      <c r="E37" s="192">
        <v>0.6875</v>
      </c>
      <c r="F37" s="502" t="s">
        <v>346</v>
      </c>
      <c r="G37" s="190" t="s">
        <v>345</v>
      </c>
      <c r="H37" s="85">
        <v>118</v>
      </c>
      <c r="I37" s="84" t="s">
        <v>35</v>
      </c>
      <c r="J37" s="193"/>
      <c r="K37" s="215"/>
      <c r="L37" s="265"/>
      <c r="M37" s="211" t="s">
        <v>3</v>
      </c>
      <c r="N37" s="210"/>
      <c r="O37" s="209"/>
      <c r="P37" s="85" t="s">
        <v>3</v>
      </c>
      <c r="Q37" s="82" t="s">
        <v>35</v>
      </c>
      <c r="T37" s="1" t="s">
        <v>3</v>
      </c>
    </row>
    <row r="38" spans="2:20">
      <c r="B38" s="193" t="s">
        <v>22</v>
      </c>
      <c r="C38" s="264">
        <v>0.70416666666666672</v>
      </c>
      <c r="D38" s="191">
        <v>13</v>
      </c>
      <c r="E38" s="192"/>
      <c r="F38" s="212" t="s">
        <v>3</v>
      </c>
      <c r="G38" s="190"/>
      <c r="H38" s="85">
        <v>151</v>
      </c>
      <c r="I38" s="84" t="s">
        <v>34</v>
      </c>
      <c r="J38" s="193" t="s">
        <v>3</v>
      </c>
      <c r="K38" s="211" t="s">
        <v>3</v>
      </c>
      <c r="L38" s="223"/>
      <c r="M38" s="211"/>
      <c r="N38" s="210" t="s">
        <v>3</v>
      </c>
      <c r="O38" s="209"/>
      <c r="P38" s="85"/>
      <c r="Q38" s="82" t="s">
        <v>34</v>
      </c>
    </row>
    <row r="39" spans="2:20">
      <c r="B39" s="193"/>
      <c r="C39" s="192"/>
      <c r="D39" s="191"/>
      <c r="E39" s="192"/>
      <c r="F39" s="210"/>
      <c r="G39" s="190"/>
      <c r="H39" s="83">
        <v>5.2083333333333336E-2</v>
      </c>
      <c r="I39" s="84" t="s">
        <v>33</v>
      </c>
      <c r="J39" s="193"/>
      <c r="K39" s="211"/>
      <c r="L39" s="223"/>
      <c r="M39" s="211" t="s">
        <v>3</v>
      </c>
      <c r="N39" s="210" t="s">
        <v>3</v>
      </c>
      <c r="O39" s="209" t="s">
        <v>3</v>
      </c>
      <c r="P39" s="83">
        <v>0</v>
      </c>
      <c r="Q39" s="82" t="s">
        <v>33</v>
      </c>
    </row>
    <row r="40" spans="2:20">
      <c r="B40" s="193"/>
      <c r="C40" s="192"/>
      <c r="D40" s="191"/>
      <c r="E40" s="192"/>
      <c r="F40" s="210" t="s">
        <v>3</v>
      </c>
      <c r="G40" s="190" t="s">
        <v>3</v>
      </c>
      <c r="H40" s="80">
        <v>0.2</v>
      </c>
      <c r="I40" s="81" t="s">
        <v>32</v>
      </c>
      <c r="J40" s="193"/>
      <c r="K40" s="211"/>
      <c r="L40" s="223"/>
      <c r="M40" s="211"/>
      <c r="N40" s="210"/>
      <c r="O40" s="209"/>
      <c r="P40" s="80">
        <v>0.2</v>
      </c>
      <c r="Q40" s="79" t="s">
        <v>32</v>
      </c>
    </row>
    <row r="41" spans="2:20" ht="38" thickBot="1">
      <c r="B41" s="263"/>
      <c r="C41" s="206"/>
      <c r="D41" s="207"/>
      <c r="E41" s="206"/>
      <c r="F41" s="201"/>
      <c r="G41" s="205"/>
      <c r="H41" s="71">
        <v>6.25E-2</v>
      </c>
      <c r="I41" s="76" t="s">
        <v>31</v>
      </c>
      <c r="J41" s="204"/>
      <c r="K41" s="202" t="s">
        <v>3</v>
      </c>
      <c r="L41" s="201"/>
      <c r="M41" s="202"/>
      <c r="N41" s="201"/>
      <c r="O41" s="200"/>
      <c r="P41" s="71">
        <f>P39*(100%+P40)</f>
        <v>0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>
      <c r="B44" s="193" t="s">
        <v>22</v>
      </c>
      <c r="C44" s="196"/>
      <c r="D44" s="197" t="s">
        <v>3</v>
      </c>
      <c r="E44" s="192">
        <v>0.44166666666666665</v>
      </c>
      <c r="F44" s="191">
        <v>17</v>
      </c>
      <c r="G44" s="190" t="s">
        <v>341</v>
      </c>
      <c r="H44" s="49"/>
      <c r="I44" s="43"/>
      <c r="J44" s="193" t="s">
        <v>340</v>
      </c>
      <c r="K44" s="196"/>
      <c r="L44" s="262"/>
      <c r="M44" s="192">
        <v>0.60138888888888886</v>
      </c>
      <c r="N44" s="191"/>
      <c r="O44" s="190" t="s">
        <v>343</v>
      </c>
      <c r="P44" s="43"/>
      <c r="Q44" s="54"/>
    </row>
    <row r="45" spans="2:20">
      <c r="B45" s="193" t="s">
        <v>344</v>
      </c>
      <c r="C45" s="192">
        <v>0.47013888888888888</v>
      </c>
      <c r="D45" s="191">
        <v>3</v>
      </c>
      <c r="E45" s="192">
        <v>0.47291666666666665</v>
      </c>
      <c r="F45" s="191" t="s">
        <v>70</v>
      </c>
      <c r="G45" s="190" t="s">
        <v>343</v>
      </c>
      <c r="H45" s="49"/>
      <c r="I45" s="43"/>
      <c r="J45" s="193" t="s">
        <v>342</v>
      </c>
      <c r="K45" s="192">
        <v>0.60833333333333328</v>
      </c>
      <c r="L45" s="261" t="s">
        <v>70</v>
      </c>
      <c r="M45" s="192">
        <v>0.61250000000000004</v>
      </c>
      <c r="N45" s="191">
        <v>2</v>
      </c>
      <c r="O45" s="190" t="s">
        <v>341</v>
      </c>
      <c r="P45" s="43"/>
      <c r="Q45" s="54"/>
    </row>
    <row r="46" spans="2:20">
      <c r="B46" s="193" t="s">
        <v>340</v>
      </c>
      <c r="C46" s="192">
        <v>0.47986111111111113</v>
      </c>
      <c r="D46" s="191"/>
      <c r="E46" s="192"/>
      <c r="F46" s="191" t="s">
        <v>3</v>
      </c>
      <c r="G46" s="190"/>
      <c r="H46" s="49"/>
      <c r="I46" s="43"/>
      <c r="J46" s="193" t="s">
        <v>22</v>
      </c>
      <c r="K46" s="192">
        <v>0.64166666666666672</v>
      </c>
      <c r="L46" s="261">
        <v>16</v>
      </c>
      <c r="M46" s="192"/>
      <c r="N46" s="191"/>
      <c r="O46" s="190"/>
      <c r="P46" s="43"/>
      <c r="Q46" s="54"/>
    </row>
    <row r="47" spans="2:20" ht="38" thickBot="1">
      <c r="B47" s="193"/>
      <c r="C47" s="192"/>
      <c r="D47" s="191"/>
      <c r="E47" s="192"/>
      <c r="F47" s="191"/>
      <c r="G47" s="190" t="s">
        <v>3</v>
      </c>
      <c r="H47" s="49"/>
      <c r="I47" s="43"/>
      <c r="J47" s="193"/>
      <c r="K47" s="192"/>
      <c r="L47" s="261"/>
      <c r="M47" s="192" t="s">
        <v>3</v>
      </c>
      <c r="N47" s="191"/>
      <c r="O47" s="190" t="s">
        <v>3</v>
      </c>
      <c r="P47" s="43"/>
      <c r="Q47" s="54"/>
    </row>
    <row r="48" spans="2:20" ht="38" thickBot="1">
      <c r="B48" s="260"/>
      <c r="C48" s="259" t="s">
        <v>3</v>
      </c>
      <c r="D48" s="258"/>
      <c r="E48" s="259"/>
      <c r="F48" s="258" t="s">
        <v>3</v>
      </c>
      <c r="G48" s="257"/>
      <c r="H48" s="49"/>
      <c r="I48" s="43"/>
      <c r="J48" s="260"/>
      <c r="K48" s="259"/>
      <c r="L48" s="243"/>
      <c r="M48" s="259" t="s">
        <v>3</v>
      </c>
      <c r="N48" s="258"/>
      <c r="O48" s="257"/>
      <c r="P48" s="43"/>
      <c r="Q48" s="42" t="s">
        <v>20</v>
      </c>
    </row>
    <row r="49" spans="2:21" ht="25" customHeight="1">
      <c r="B49" s="590" t="s">
        <v>186</v>
      </c>
      <c r="C49" s="590"/>
      <c r="D49" s="590"/>
      <c r="E49" s="590"/>
      <c r="F49" s="590"/>
      <c r="G49" s="590"/>
      <c r="H49" s="590"/>
      <c r="I49" s="591"/>
      <c r="J49" s="598" t="s">
        <v>18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3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3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3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3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6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0.49930555555555556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0.46736111111111112</v>
      </c>
    </row>
    <row r="58" spans="2:21">
      <c r="B58" s="30" t="s">
        <v>14</v>
      </c>
      <c r="C58" s="26" t="s">
        <v>12</v>
      </c>
      <c r="D58" s="117">
        <f>C25+H41</f>
        <v>0.64583333333333337</v>
      </c>
      <c r="E58" s="29" t="s">
        <v>3</v>
      </c>
      <c r="F58" s="622" t="s">
        <v>11</v>
      </c>
      <c r="G58" s="622"/>
      <c r="H58" s="501">
        <f>C37-D58</f>
        <v>3.8888888888888862E-2</v>
      </c>
      <c r="I58" s="27"/>
      <c r="J58" s="26" t="s">
        <v>13</v>
      </c>
      <c r="K58" s="26" t="s">
        <v>12</v>
      </c>
      <c r="L58" s="117">
        <f>C25+P41</f>
        <v>0.58333333333333337</v>
      </c>
      <c r="N58" s="622" t="s">
        <v>11</v>
      </c>
      <c r="O58" s="622"/>
      <c r="P58" s="41">
        <f>K37-L58</f>
        <v>-0.58333333333333337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</mergeCells>
  <hyperlinks>
    <hyperlink ref="J6" r:id="rId1" xr:uid="{D3C32A10-99F5-2B48-BDD1-5A5423E61CFE}"/>
    <hyperlink ref="C20:I20" r:id="rId2" display="2025 Frick VM A" xr:uid="{CC3F3CD6-2EF3-F04A-B1E1-3E697F99C0F7}"/>
    <hyperlink ref="K20:Q20" r:id="rId3" display="2025 Zeihen VM B" xr:uid="{2469CD6C-8B2E-054A-9F82-630C92BBCA94}"/>
    <hyperlink ref="C32:I32" r:id="rId4" display="2025 Herznach NM A / B" xr:uid="{47943999-A0C8-C44F-AAB6-3FC19DC923B4}"/>
  </hyperlinks>
  <printOptions horizontalCentered="1"/>
  <pageMargins left="0.25" right="0.25" top="0.75" bottom="0.75" header="0.3" footer="0.3"/>
  <pageSetup paperSize="9" scale="26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53D1-8EDC-ED4A-B35C-8FDE137EC45F}">
  <sheetPr>
    <tabColor rgb="FFFF0000"/>
    <pageSetUpPr fitToPage="1"/>
  </sheetPr>
  <dimension ref="B1:U81"/>
  <sheetViews>
    <sheetView zoomScale="50" zoomScaleNormal="50" workbookViewId="0">
      <selection activeCell="N15" sqref="N15"/>
    </sheetView>
  </sheetViews>
  <sheetFormatPr baseColWidth="10" defaultColWidth="9.28515625" defaultRowHeight="37"/>
  <cols>
    <col min="1" max="1" width="0.85546875" style="310" customWidth="1"/>
    <col min="2" max="2" width="56.140625" style="310" customWidth="1"/>
    <col min="3" max="7" width="17.85546875" style="311" customWidth="1"/>
    <col min="8" max="8" width="12.42578125" style="311" customWidth="1"/>
    <col min="9" max="9" width="11" style="311" customWidth="1"/>
    <col min="10" max="10" width="55.85546875" style="311" customWidth="1"/>
    <col min="11" max="11" width="17.85546875" style="311" customWidth="1"/>
    <col min="12" max="12" width="17.85546875" style="313" customWidth="1"/>
    <col min="13" max="13" width="17.85546875" style="312" customWidth="1"/>
    <col min="14" max="15" width="17.85546875" style="311" customWidth="1"/>
    <col min="16" max="16" width="13.7109375" style="311" customWidth="1"/>
    <col min="17" max="17" width="11" style="311" customWidth="1"/>
    <col min="18" max="16384" width="9.28515625" style="310"/>
  </cols>
  <sheetData>
    <row r="1" spans="2:17" ht="38" thickBot="1">
      <c r="B1" s="500"/>
      <c r="C1" s="497"/>
      <c r="D1" s="497"/>
      <c r="E1" s="497"/>
      <c r="F1" s="497"/>
      <c r="G1" s="497"/>
      <c r="H1" s="497"/>
      <c r="I1" s="497"/>
      <c r="J1" s="497"/>
      <c r="K1" s="497"/>
      <c r="L1" s="499"/>
      <c r="M1" s="498"/>
      <c r="N1" s="497"/>
      <c r="O1" s="497"/>
      <c r="P1" s="497"/>
      <c r="Q1" s="496"/>
    </row>
    <row r="2" spans="2:17" ht="46" thickBot="1">
      <c r="B2" s="495"/>
      <c r="N2" s="494" t="s">
        <v>87</v>
      </c>
      <c r="O2" s="758" t="s">
        <v>339</v>
      </c>
      <c r="P2" s="758"/>
      <c r="Q2" s="758"/>
    </row>
    <row r="3" spans="2:17" ht="38" thickBot="1">
      <c r="B3" s="493"/>
      <c r="Q3" s="492"/>
    </row>
    <row r="4" spans="2:17" ht="19.5" customHeight="1" thickBot="1">
      <c r="B4" s="759" t="s">
        <v>338</v>
      </c>
      <c r="C4" s="759"/>
      <c r="D4" s="759"/>
      <c r="E4" s="759"/>
      <c r="F4" s="759"/>
      <c r="G4" s="759"/>
      <c r="H4" s="759"/>
      <c r="I4" s="759"/>
      <c r="J4" s="760" t="s">
        <v>337</v>
      </c>
      <c r="K4" s="760"/>
      <c r="L4" s="761" t="s">
        <v>336</v>
      </c>
      <c r="M4" s="761"/>
      <c r="N4" s="761"/>
      <c r="O4" s="762">
        <v>1.5125</v>
      </c>
      <c r="P4" s="762"/>
      <c r="Q4" s="762"/>
    </row>
    <row r="5" spans="2:17" ht="19.5" customHeight="1" thickBot="1">
      <c r="B5" s="759"/>
      <c r="C5" s="759"/>
      <c r="D5" s="759"/>
      <c r="E5" s="759"/>
      <c r="F5" s="759"/>
      <c r="G5" s="759"/>
      <c r="H5" s="759"/>
      <c r="I5" s="759"/>
      <c r="J5" s="760"/>
      <c r="K5" s="760"/>
      <c r="L5" s="761"/>
      <c r="M5" s="761"/>
      <c r="N5" s="761"/>
      <c r="O5" s="762"/>
      <c r="P5" s="762"/>
      <c r="Q5" s="762"/>
    </row>
    <row r="6" spans="2:17" ht="38" thickBot="1">
      <c r="B6" s="759"/>
      <c r="C6" s="759"/>
      <c r="D6" s="759"/>
      <c r="E6" s="759"/>
      <c r="F6" s="759"/>
      <c r="G6" s="759"/>
      <c r="H6" s="759"/>
      <c r="I6" s="759"/>
      <c r="J6" s="763" t="s">
        <v>335</v>
      </c>
      <c r="K6" s="763"/>
      <c r="L6" s="764" t="str">
        <f>HYPERLINK("mailto:"&amp;K6,"Anmeldung")</f>
        <v>Anmeldung</v>
      </c>
      <c r="M6" s="764"/>
      <c r="N6" s="764"/>
      <c r="O6" s="762"/>
      <c r="P6" s="762"/>
      <c r="Q6" s="762"/>
    </row>
    <row r="7" spans="2:17" ht="38" thickBot="1">
      <c r="B7" s="491"/>
      <c r="C7" s="489"/>
      <c r="D7" s="490"/>
      <c r="E7" s="489"/>
      <c r="F7" s="489"/>
      <c r="G7" s="489"/>
      <c r="H7" s="489"/>
      <c r="I7" s="489"/>
      <c r="J7" s="488"/>
      <c r="K7" s="328"/>
      <c r="L7" s="487"/>
      <c r="M7" s="320"/>
      <c r="N7" s="486"/>
      <c r="O7" s="486"/>
      <c r="P7" s="485"/>
      <c r="Q7" s="484"/>
    </row>
    <row r="8" spans="2:17" ht="60" customHeight="1" thickBot="1">
      <c r="B8" s="765" t="s">
        <v>82</v>
      </c>
      <c r="C8" s="765"/>
      <c r="D8" s="765"/>
      <c r="E8" s="765"/>
      <c r="F8" s="765"/>
      <c r="G8" s="765"/>
      <c r="H8" s="765"/>
      <c r="I8" s="765"/>
      <c r="J8" s="765" t="s">
        <v>81</v>
      </c>
      <c r="K8" s="765"/>
      <c r="L8" s="765"/>
      <c r="M8" s="765"/>
      <c r="N8" s="765"/>
      <c r="O8" s="765"/>
      <c r="P8" s="765"/>
      <c r="Q8" s="765"/>
    </row>
    <row r="9" spans="2:17" ht="38" thickBot="1">
      <c r="B9" s="483" t="s">
        <v>80</v>
      </c>
      <c r="C9" s="481" t="s">
        <v>42</v>
      </c>
      <c r="D9" s="482" t="s">
        <v>41</v>
      </c>
      <c r="E9" s="481" t="s">
        <v>79</v>
      </c>
      <c r="F9" s="481" t="s">
        <v>41</v>
      </c>
      <c r="G9" s="481" t="s">
        <v>77</v>
      </c>
      <c r="H9" s="766" t="s">
        <v>39</v>
      </c>
      <c r="I9" s="766"/>
      <c r="J9" s="420" t="s">
        <v>78</v>
      </c>
      <c r="K9" s="478" t="s">
        <v>42</v>
      </c>
      <c r="L9" s="480" t="s">
        <v>41</v>
      </c>
      <c r="M9" s="479" t="s">
        <v>34</v>
      </c>
      <c r="N9" s="478" t="s">
        <v>41</v>
      </c>
      <c r="O9" s="478" t="s">
        <v>77</v>
      </c>
      <c r="P9" s="767" t="s">
        <v>39</v>
      </c>
      <c r="Q9" s="767"/>
    </row>
    <row r="10" spans="2:17" ht="45">
      <c r="B10" s="477" t="s">
        <v>22</v>
      </c>
      <c r="C10" s="369"/>
      <c r="D10" s="370"/>
      <c r="E10" s="365">
        <v>0.360416666666667</v>
      </c>
      <c r="F10" s="364" t="s">
        <v>28</v>
      </c>
      <c r="G10" s="363" t="s">
        <v>160</v>
      </c>
      <c r="H10" s="398">
        <v>6.63</v>
      </c>
      <c r="I10" s="476" t="s">
        <v>36</v>
      </c>
      <c r="J10" s="367" t="s">
        <v>22</v>
      </c>
      <c r="K10" s="369"/>
      <c r="L10" s="368"/>
      <c r="M10" s="365">
        <v>0.38333333333333303</v>
      </c>
      <c r="N10" s="364">
        <v>33</v>
      </c>
      <c r="O10" s="363" t="s">
        <v>334</v>
      </c>
      <c r="P10" s="475">
        <v>5.04</v>
      </c>
      <c r="Q10" s="395" t="s">
        <v>36</v>
      </c>
    </row>
    <row r="11" spans="2:17" ht="45">
      <c r="B11" s="471" t="s">
        <v>333</v>
      </c>
      <c r="C11" s="365">
        <v>0.38055555555555598</v>
      </c>
      <c r="D11" s="364">
        <v>3</v>
      </c>
      <c r="E11" s="365">
        <v>0.38263888888888897</v>
      </c>
      <c r="F11" s="364">
        <v>2</v>
      </c>
      <c r="G11" s="363" t="s">
        <v>123</v>
      </c>
      <c r="H11" s="398">
        <v>378</v>
      </c>
      <c r="I11" s="397" t="s">
        <v>35</v>
      </c>
      <c r="J11" s="367" t="s">
        <v>332</v>
      </c>
      <c r="K11" s="365">
        <v>0.41111111111111098</v>
      </c>
      <c r="L11" s="366">
        <v>3</v>
      </c>
      <c r="M11" s="365">
        <v>0.41736111111111102</v>
      </c>
      <c r="N11" s="364"/>
      <c r="O11" s="363" t="s">
        <v>331</v>
      </c>
      <c r="P11" s="398">
        <v>219</v>
      </c>
      <c r="Q11" s="395" t="s">
        <v>35</v>
      </c>
    </row>
    <row r="12" spans="2:17" ht="45">
      <c r="B12" s="471" t="s">
        <v>330</v>
      </c>
      <c r="C12" s="365">
        <v>0.39236111111111099</v>
      </c>
      <c r="D12" s="364">
        <v>1</v>
      </c>
      <c r="E12" s="365"/>
      <c r="F12" s="474" t="s">
        <v>3</v>
      </c>
      <c r="G12" s="363" t="s">
        <v>3</v>
      </c>
      <c r="H12" s="398">
        <v>372</v>
      </c>
      <c r="I12" s="397" t="s">
        <v>34</v>
      </c>
      <c r="J12" s="473" t="s">
        <v>329</v>
      </c>
      <c r="K12" s="365">
        <v>0.41875000000000001</v>
      </c>
      <c r="L12" s="366"/>
      <c r="M12" s="365" t="s">
        <v>3</v>
      </c>
      <c r="N12" s="364"/>
      <c r="O12" s="363"/>
      <c r="P12" s="398">
        <v>34</v>
      </c>
      <c r="Q12" s="395" t="s">
        <v>34</v>
      </c>
    </row>
    <row r="13" spans="2:17" ht="45">
      <c r="B13" s="472"/>
      <c r="C13" s="365" t="s">
        <v>3</v>
      </c>
      <c r="D13" s="364" t="s">
        <v>3</v>
      </c>
      <c r="E13" s="365"/>
      <c r="F13" s="364"/>
      <c r="G13" s="363"/>
      <c r="H13" s="396">
        <v>9.375E-2</v>
      </c>
      <c r="I13" s="397" t="s">
        <v>33</v>
      </c>
      <c r="J13" s="367"/>
      <c r="K13" s="365"/>
      <c r="L13" s="366"/>
      <c r="M13" s="365"/>
      <c r="N13" s="364" t="s">
        <v>3</v>
      </c>
      <c r="O13" s="363"/>
      <c r="P13" s="396">
        <v>5.2083333333333301E-2</v>
      </c>
      <c r="Q13" s="395" t="s">
        <v>33</v>
      </c>
    </row>
    <row r="14" spans="2:17" ht="45">
      <c r="B14" s="471"/>
      <c r="C14" s="365"/>
      <c r="D14" s="364"/>
      <c r="E14" s="365"/>
      <c r="F14" s="364"/>
      <c r="G14" s="363"/>
      <c r="H14" s="389">
        <v>0</v>
      </c>
      <c r="I14" s="394" t="s">
        <v>32</v>
      </c>
      <c r="J14" s="367"/>
      <c r="K14" s="365"/>
      <c r="L14" s="366"/>
      <c r="M14" s="365"/>
      <c r="N14" s="364"/>
      <c r="O14" s="363"/>
      <c r="P14" s="389">
        <v>0.2</v>
      </c>
      <c r="Q14" s="395" t="s">
        <v>32</v>
      </c>
    </row>
    <row r="15" spans="2:17" ht="46" thickBot="1">
      <c r="B15" s="470"/>
      <c r="C15" s="469"/>
      <c r="D15" s="467"/>
      <c r="E15" s="468"/>
      <c r="F15" s="467"/>
      <c r="G15" s="466"/>
      <c r="H15" s="396">
        <f>H13*(100%+H14)</f>
        <v>9.375E-2</v>
      </c>
      <c r="I15" s="397" t="s">
        <v>31</v>
      </c>
      <c r="J15" s="382"/>
      <c r="K15" s="465"/>
      <c r="L15" s="464"/>
      <c r="M15" s="385"/>
      <c r="N15" s="463"/>
      <c r="O15" s="384"/>
      <c r="P15" s="378">
        <f>P13*(100%+P14)</f>
        <v>6.2499999999999958E-2</v>
      </c>
      <c r="Q15" s="377" t="s">
        <v>31</v>
      </c>
    </row>
    <row r="16" spans="2:17" ht="24.75" customHeight="1" thickBot="1">
      <c r="B16" s="768" t="s">
        <v>328</v>
      </c>
      <c r="C16" s="768"/>
      <c r="D16" s="768"/>
      <c r="E16" s="768"/>
      <c r="F16" s="768"/>
      <c r="G16" s="768"/>
      <c r="H16" s="768"/>
      <c r="I16" s="768"/>
      <c r="J16" s="769" t="s">
        <v>3</v>
      </c>
      <c r="K16" s="769"/>
      <c r="L16" s="769"/>
      <c r="M16" s="769"/>
      <c r="N16" s="769"/>
      <c r="O16" s="769"/>
      <c r="P16" s="769"/>
      <c r="Q16" s="769"/>
    </row>
    <row r="17" spans="2:17" ht="24.75" customHeight="1" thickBot="1">
      <c r="B17" s="768"/>
      <c r="C17" s="768"/>
      <c r="D17" s="768"/>
      <c r="E17" s="768"/>
      <c r="F17" s="768"/>
      <c r="G17" s="768"/>
      <c r="H17" s="768"/>
      <c r="I17" s="768"/>
      <c r="J17" s="769"/>
      <c r="K17" s="769"/>
      <c r="L17" s="769"/>
      <c r="M17" s="769"/>
      <c r="N17" s="769"/>
      <c r="O17" s="769"/>
      <c r="P17" s="769"/>
      <c r="Q17" s="769"/>
    </row>
    <row r="18" spans="2:17" ht="24.75" customHeight="1" thickBot="1">
      <c r="B18" s="768"/>
      <c r="C18" s="768"/>
      <c r="D18" s="768"/>
      <c r="E18" s="768"/>
      <c r="F18" s="768"/>
      <c r="G18" s="768"/>
      <c r="H18" s="768"/>
      <c r="I18" s="768"/>
      <c r="J18" s="769"/>
      <c r="K18" s="769"/>
      <c r="L18" s="769"/>
      <c r="M18" s="769"/>
      <c r="N18" s="769"/>
      <c r="O18" s="769"/>
      <c r="P18" s="769"/>
      <c r="Q18" s="769"/>
    </row>
    <row r="19" spans="2:17" ht="24.75" customHeight="1" thickBot="1">
      <c r="B19" s="768"/>
      <c r="C19" s="768"/>
      <c r="D19" s="768"/>
      <c r="E19" s="768"/>
      <c r="F19" s="768"/>
      <c r="G19" s="768"/>
      <c r="H19" s="768"/>
      <c r="I19" s="768"/>
      <c r="J19" s="769"/>
      <c r="K19" s="769"/>
      <c r="L19" s="769"/>
      <c r="M19" s="769"/>
      <c r="N19" s="769"/>
      <c r="O19" s="769"/>
      <c r="P19" s="769"/>
      <c r="Q19" s="769"/>
    </row>
    <row r="20" spans="2:17" ht="38" thickBot="1">
      <c r="B20" s="462" t="s">
        <v>64</v>
      </c>
      <c r="C20" s="770"/>
      <c r="D20" s="770"/>
      <c r="E20" s="770"/>
      <c r="F20" s="770"/>
      <c r="G20" s="770"/>
      <c r="H20" s="770"/>
      <c r="I20" s="770"/>
      <c r="J20" s="461" t="s">
        <v>62</v>
      </c>
      <c r="K20" s="771"/>
      <c r="L20" s="771"/>
      <c r="M20" s="771"/>
      <c r="N20" s="771"/>
      <c r="O20" s="771"/>
      <c r="P20" s="771"/>
      <c r="Q20" s="771"/>
    </row>
    <row r="21" spans="2:17">
      <c r="B21" s="460"/>
      <c r="C21" s="432"/>
      <c r="D21" s="432"/>
      <c r="E21" s="432"/>
      <c r="F21" s="432"/>
      <c r="G21" s="432"/>
      <c r="H21" s="432"/>
      <c r="I21" s="432"/>
      <c r="J21" s="346"/>
      <c r="K21" s="459"/>
      <c r="L21" s="458"/>
      <c r="M21" s="457"/>
      <c r="N21" s="346"/>
      <c r="O21" s="346"/>
      <c r="P21" s="346"/>
      <c r="Q21" s="429"/>
    </row>
    <row r="22" spans="2:17" ht="38" hidden="1">
      <c r="B22" s="456" t="s">
        <v>60</v>
      </c>
      <c r="C22" s="339">
        <f t="array" ref="C22">INDEX(C11:C14,COUNT(C11:C14))+H15</f>
        <v>0.48611111111111099</v>
      </c>
      <c r="D22" s="455"/>
      <c r="E22" s="455"/>
      <c r="F22" s="455"/>
      <c r="G22" s="455"/>
      <c r="H22" s="455"/>
      <c r="I22" s="455"/>
      <c r="J22" s="341" t="s">
        <v>60</v>
      </c>
      <c r="K22" s="454">
        <f t="array" ref="K22">INDEX(K11:K14,COUNT(K11:K14))+P15</f>
        <v>0.48124999999999996</v>
      </c>
      <c r="M22" s="349"/>
      <c r="N22" s="348"/>
      <c r="O22" s="348"/>
      <c r="P22" s="348"/>
      <c r="Q22" s="453"/>
    </row>
    <row r="23" spans="2:17" ht="38" thickBot="1">
      <c r="B23" s="452"/>
      <c r="C23" s="450"/>
      <c r="D23" s="451"/>
      <c r="E23" s="450"/>
      <c r="F23" s="450"/>
      <c r="G23" s="450"/>
      <c r="H23" s="450"/>
      <c r="I23" s="450"/>
      <c r="J23" s="335"/>
      <c r="K23" s="448"/>
      <c r="L23" s="449"/>
      <c r="M23" s="448"/>
      <c r="N23" s="448"/>
      <c r="O23" s="448"/>
      <c r="P23" s="448"/>
      <c r="Q23" s="447"/>
    </row>
    <row r="24" spans="2:17" ht="45">
      <c r="B24" s="446" t="s">
        <v>59</v>
      </c>
      <c r="C24" s="445">
        <v>0.48958333333333298</v>
      </c>
      <c r="D24" s="772" t="s">
        <v>327</v>
      </c>
      <c r="E24" s="772"/>
      <c r="F24" s="772"/>
      <c r="G24" s="772"/>
      <c r="H24" s="772"/>
      <c r="I24" s="772"/>
      <c r="J24" s="773" t="s">
        <v>326</v>
      </c>
      <c r="K24" s="773"/>
      <c r="L24" s="773"/>
      <c r="M24" s="773"/>
      <c r="N24" s="773"/>
      <c r="O24" s="773"/>
      <c r="P24" s="773"/>
      <c r="Q24" s="773"/>
    </row>
    <row r="25" spans="2:17" ht="46" thickBot="1">
      <c r="B25" s="444" t="s">
        <v>56</v>
      </c>
      <c r="C25" s="443">
        <v>0.58333333333333304</v>
      </c>
      <c r="D25" s="774" t="s">
        <v>325</v>
      </c>
      <c r="E25" s="774"/>
      <c r="F25" s="774"/>
      <c r="G25" s="774"/>
      <c r="H25" s="774"/>
      <c r="I25" s="774"/>
      <c r="J25" s="775" t="s">
        <v>324</v>
      </c>
      <c r="K25" s="775"/>
      <c r="L25" s="775"/>
      <c r="M25" s="775"/>
      <c r="N25" s="775"/>
      <c r="O25" s="775"/>
      <c r="P25" s="775"/>
      <c r="Q25" s="775"/>
    </row>
    <row r="26" spans="2:17" ht="38" thickBot="1">
      <c r="B26" s="442"/>
      <c r="C26" s="441"/>
      <c r="D26" s="437"/>
      <c r="E26" s="440"/>
      <c r="F26" s="440"/>
      <c r="G26" s="440"/>
      <c r="H26" s="440"/>
      <c r="I26" s="440"/>
      <c r="J26" s="437"/>
      <c r="K26" s="437"/>
      <c r="L26" s="439"/>
      <c r="M26" s="438"/>
      <c r="N26" s="437"/>
      <c r="O26" s="437"/>
      <c r="P26" s="437"/>
      <c r="Q26" s="436"/>
    </row>
    <row r="27" spans="2:17" ht="60" customHeight="1" thickBot="1">
      <c r="B27" s="776" t="s">
        <v>53</v>
      </c>
      <c r="C27" s="776"/>
      <c r="D27" s="776"/>
      <c r="E27" s="776"/>
      <c r="F27" s="776"/>
      <c r="G27" s="776"/>
      <c r="H27" s="776"/>
      <c r="I27" s="776"/>
      <c r="J27" s="776" t="s">
        <v>52</v>
      </c>
      <c r="K27" s="776"/>
      <c r="L27" s="776"/>
      <c r="M27" s="776"/>
      <c r="N27" s="776"/>
      <c r="O27" s="776"/>
      <c r="P27" s="776"/>
      <c r="Q27" s="776"/>
    </row>
    <row r="28" spans="2:17" ht="24.75" customHeight="1" thickBot="1">
      <c r="B28" s="768" t="s">
        <v>323</v>
      </c>
      <c r="C28" s="768"/>
      <c r="D28" s="768"/>
      <c r="E28" s="768"/>
      <c r="F28" s="768"/>
      <c r="G28" s="768"/>
      <c r="H28" s="768"/>
      <c r="I28" s="768"/>
      <c r="J28" s="768" t="s">
        <v>322</v>
      </c>
      <c r="K28" s="768"/>
      <c r="L28" s="768"/>
      <c r="M28" s="768"/>
      <c r="N28" s="768"/>
      <c r="O28" s="768"/>
      <c r="P28" s="768"/>
      <c r="Q28" s="768"/>
    </row>
    <row r="29" spans="2:17" ht="24.75" customHeight="1" thickBot="1">
      <c r="B29" s="768"/>
      <c r="C29" s="768"/>
      <c r="D29" s="768"/>
      <c r="E29" s="768"/>
      <c r="F29" s="768"/>
      <c r="G29" s="768"/>
      <c r="H29" s="768"/>
      <c r="I29" s="768"/>
      <c r="J29" s="768"/>
      <c r="K29" s="768"/>
      <c r="L29" s="768"/>
      <c r="M29" s="768"/>
      <c r="N29" s="768"/>
      <c r="O29" s="768"/>
      <c r="P29" s="768"/>
      <c r="Q29" s="768"/>
    </row>
    <row r="30" spans="2:17" ht="24.75" customHeight="1" thickBot="1">
      <c r="B30" s="768"/>
      <c r="C30" s="768"/>
      <c r="D30" s="768"/>
      <c r="E30" s="768"/>
      <c r="F30" s="768"/>
      <c r="G30" s="768"/>
      <c r="H30" s="768"/>
      <c r="I30" s="768"/>
      <c r="J30" s="768"/>
      <c r="K30" s="768"/>
      <c r="L30" s="768"/>
      <c r="M30" s="768"/>
      <c r="N30" s="768"/>
      <c r="O30" s="768"/>
      <c r="P30" s="768"/>
      <c r="Q30" s="768"/>
    </row>
    <row r="31" spans="2:17" ht="24.75" customHeight="1" thickBot="1">
      <c r="B31" s="768"/>
      <c r="C31" s="768"/>
      <c r="D31" s="768"/>
      <c r="E31" s="768"/>
      <c r="F31" s="768"/>
      <c r="G31" s="768"/>
      <c r="H31" s="768"/>
      <c r="I31" s="768"/>
      <c r="J31" s="768"/>
      <c r="K31" s="768"/>
      <c r="L31" s="768"/>
      <c r="M31" s="768"/>
      <c r="N31" s="768"/>
      <c r="O31" s="768"/>
      <c r="P31" s="768"/>
      <c r="Q31" s="768"/>
    </row>
    <row r="32" spans="2:17" ht="39.75" customHeight="1" thickBot="1">
      <c r="B32" s="435" t="s">
        <v>49</v>
      </c>
      <c r="C32" s="777"/>
      <c r="D32" s="777"/>
      <c r="E32" s="777"/>
      <c r="F32" s="777"/>
      <c r="G32" s="777"/>
      <c r="H32" s="777"/>
      <c r="I32" s="777"/>
      <c r="J32" s="434" t="s">
        <v>48</v>
      </c>
      <c r="K32" s="778"/>
      <c r="L32" s="778"/>
      <c r="M32" s="778"/>
      <c r="N32" s="778"/>
      <c r="O32" s="778"/>
      <c r="P32" s="778"/>
      <c r="Q32" s="778"/>
    </row>
    <row r="33" spans="2:20" hidden="1">
      <c r="B33" s="338" t="s">
        <v>46</v>
      </c>
      <c r="C33" s="334" t="s">
        <v>12</v>
      </c>
      <c r="D33" s="433">
        <f>C25 +H41</f>
        <v>0.61458333333333304</v>
      </c>
      <c r="E33" s="337"/>
      <c r="F33" s="432"/>
      <c r="G33" s="432"/>
      <c r="H33" s="345"/>
      <c r="I33" s="431"/>
      <c r="J33" s="334" t="s">
        <v>45</v>
      </c>
      <c r="K33" s="334" t="s">
        <v>12</v>
      </c>
      <c r="L33" s="430">
        <f>C25+P41</f>
        <v>0.60416666666666641</v>
      </c>
      <c r="N33" s="346"/>
      <c r="O33" s="346"/>
      <c r="P33" s="345"/>
      <c r="Q33" s="429"/>
    </row>
    <row r="34" spans="2:20" ht="38" thickBot="1">
      <c r="B34" s="376"/>
      <c r="C34" s="428"/>
      <c r="D34" s="372"/>
      <c r="E34" s="373"/>
      <c r="F34" s="427"/>
      <c r="G34" s="427"/>
      <c r="I34" s="426"/>
      <c r="J34" s="351"/>
      <c r="K34" s="371"/>
      <c r="L34" s="425"/>
      <c r="M34" s="424"/>
      <c r="N34" s="315"/>
      <c r="O34" s="315"/>
      <c r="Q34" s="423"/>
    </row>
    <row r="35" spans="2:20" ht="38" thickBot="1">
      <c r="B35" s="422" t="s">
        <v>44</v>
      </c>
      <c r="C35" s="421" t="s">
        <v>42</v>
      </c>
      <c r="D35" s="421" t="s">
        <v>41</v>
      </c>
      <c r="E35" s="421" t="s">
        <v>34</v>
      </c>
      <c r="F35" s="421" t="s">
        <v>41</v>
      </c>
      <c r="G35" s="421" t="s">
        <v>40</v>
      </c>
      <c r="H35" s="779" t="s">
        <v>39</v>
      </c>
      <c r="I35" s="779"/>
      <c r="J35" s="420" t="s">
        <v>43</v>
      </c>
      <c r="K35" s="419" t="s">
        <v>42</v>
      </c>
      <c r="L35" s="418" t="s">
        <v>41</v>
      </c>
      <c r="M35" s="417" t="s">
        <v>34</v>
      </c>
      <c r="N35" s="416" t="s">
        <v>41</v>
      </c>
      <c r="O35" s="415" t="s">
        <v>40</v>
      </c>
      <c r="P35" s="779" t="s">
        <v>39</v>
      </c>
      <c r="Q35" s="779"/>
    </row>
    <row r="36" spans="2:20" ht="45">
      <c r="B36" s="414" t="s">
        <v>321</v>
      </c>
      <c r="C36" s="413"/>
      <c r="D36" s="412"/>
      <c r="E36" s="411">
        <v>0.62013888888888902</v>
      </c>
      <c r="F36" s="393" t="s">
        <v>3</v>
      </c>
      <c r="G36" s="410" t="s">
        <v>320</v>
      </c>
      <c r="H36" s="398">
        <v>2.79</v>
      </c>
      <c r="I36" s="397" t="s">
        <v>36</v>
      </c>
      <c r="J36" s="409" t="s">
        <v>319</v>
      </c>
      <c r="K36" s="408"/>
      <c r="L36" s="407"/>
      <c r="M36" s="406">
        <v>0.60972222222222205</v>
      </c>
      <c r="N36" s="391" t="s">
        <v>3</v>
      </c>
      <c r="O36" s="405" t="s">
        <v>318</v>
      </c>
      <c r="P36" s="404">
        <v>1.37</v>
      </c>
      <c r="Q36" s="403" t="s">
        <v>36</v>
      </c>
    </row>
    <row r="37" spans="2:20" ht="45">
      <c r="B37" s="367" t="s">
        <v>317</v>
      </c>
      <c r="C37" s="402">
        <v>0.62361111111111101</v>
      </c>
      <c r="D37" s="364"/>
      <c r="E37" s="365">
        <v>0.62916666666666698</v>
      </c>
      <c r="F37" s="391">
        <v>1</v>
      </c>
      <c r="G37" s="363" t="s">
        <v>316</v>
      </c>
      <c r="H37" s="398">
        <v>7</v>
      </c>
      <c r="I37" s="397" t="s">
        <v>35</v>
      </c>
      <c r="J37" s="367" t="s">
        <v>315</v>
      </c>
      <c r="K37" s="401">
        <v>0.61875000000000002</v>
      </c>
      <c r="L37" s="400"/>
      <c r="M37" s="392">
        <v>0.62083333333333302</v>
      </c>
      <c r="N37" s="391">
        <v>2</v>
      </c>
      <c r="O37" s="390" t="s">
        <v>314</v>
      </c>
      <c r="P37" s="398">
        <v>1</v>
      </c>
      <c r="Q37" s="395" t="s">
        <v>35</v>
      </c>
      <c r="T37" s="310" t="s">
        <v>3</v>
      </c>
    </row>
    <row r="38" spans="2:20" ht="45">
      <c r="B38" s="367" t="s">
        <v>22</v>
      </c>
      <c r="C38" s="399">
        <v>0.64930555555555602</v>
      </c>
      <c r="D38" s="364"/>
      <c r="E38" s="365"/>
      <c r="F38" s="391" t="s">
        <v>3</v>
      </c>
      <c r="G38" s="363"/>
      <c r="H38" s="398">
        <v>229</v>
      </c>
      <c r="I38" s="397" t="s">
        <v>34</v>
      </c>
      <c r="J38" s="367" t="s">
        <v>22</v>
      </c>
      <c r="K38" s="392">
        <v>0.63888888888888895</v>
      </c>
      <c r="L38" s="393"/>
      <c r="M38" s="392"/>
      <c r="N38" s="391" t="s">
        <v>3</v>
      </c>
      <c r="O38" s="390"/>
      <c r="P38" s="398">
        <v>145</v>
      </c>
      <c r="Q38" s="395" t="s">
        <v>34</v>
      </c>
    </row>
    <row r="39" spans="2:20" ht="45">
      <c r="B39" s="367"/>
      <c r="C39" s="365"/>
      <c r="D39" s="364"/>
      <c r="E39" s="365"/>
      <c r="F39" s="391" t="s">
        <v>3</v>
      </c>
      <c r="G39" s="363"/>
      <c r="H39" s="396">
        <v>3.125E-2</v>
      </c>
      <c r="I39" s="397" t="s">
        <v>33</v>
      </c>
      <c r="J39" s="367"/>
      <c r="K39" s="392"/>
      <c r="L39" s="393"/>
      <c r="M39" s="392" t="s">
        <v>3</v>
      </c>
      <c r="N39" s="391" t="s">
        <v>3</v>
      </c>
      <c r="O39" s="390" t="s">
        <v>3</v>
      </c>
      <c r="P39" s="396">
        <v>1.7361111111111101E-2</v>
      </c>
      <c r="Q39" s="395" t="s">
        <v>33</v>
      </c>
    </row>
    <row r="40" spans="2:20" ht="45">
      <c r="B40" s="367"/>
      <c r="C40" s="365"/>
      <c r="D40" s="364"/>
      <c r="E40" s="365"/>
      <c r="F40" s="391" t="s">
        <v>3</v>
      </c>
      <c r="G40" s="363" t="s">
        <v>3</v>
      </c>
      <c r="H40" s="389">
        <v>0</v>
      </c>
      <c r="I40" s="394" t="s">
        <v>32</v>
      </c>
      <c r="J40" s="367"/>
      <c r="K40" s="392"/>
      <c r="L40" s="393"/>
      <c r="M40" s="392"/>
      <c r="N40" s="391"/>
      <c r="O40" s="390"/>
      <c r="P40" s="389">
        <v>0.2</v>
      </c>
      <c r="Q40" s="388" t="s">
        <v>32</v>
      </c>
    </row>
    <row r="41" spans="2:20" ht="46" thickBot="1">
      <c r="B41" s="387"/>
      <c r="C41" s="385"/>
      <c r="D41" s="386"/>
      <c r="E41" s="385"/>
      <c r="F41" s="380"/>
      <c r="G41" s="384"/>
      <c r="H41" s="378">
        <f>H39*(100%+H40)</f>
        <v>3.125E-2</v>
      </c>
      <c r="I41" s="383" t="s">
        <v>31</v>
      </c>
      <c r="J41" s="382"/>
      <c r="K41" s="381" t="s">
        <v>3</v>
      </c>
      <c r="L41" s="380"/>
      <c r="M41" s="381"/>
      <c r="N41" s="380"/>
      <c r="O41" s="379"/>
      <c r="P41" s="378">
        <f>P39*(100%+P40)</f>
        <v>2.0833333333333322E-2</v>
      </c>
      <c r="Q41" s="377" t="s">
        <v>31</v>
      </c>
    </row>
    <row r="42" spans="2:20" ht="38" thickBot="1">
      <c r="B42" s="376"/>
      <c r="C42" s="373"/>
      <c r="D42" s="372"/>
      <c r="E42" s="373"/>
      <c r="F42" s="375"/>
      <c r="G42" s="372"/>
      <c r="H42" s="371"/>
      <c r="I42" s="351"/>
      <c r="J42" s="374"/>
      <c r="K42" s="373"/>
      <c r="L42" s="372"/>
      <c r="M42" s="373"/>
      <c r="N42" s="372"/>
      <c r="O42" s="372"/>
      <c r="P42" s="371"/>
      <c r="Q42" s="362"/>
    </row>
    <row r="43" spans="2:20" ht="60" customHeight="1">
      <c r="B43" s="780" t="s">
        <v>30</v>
      </c>
      <c r="C43" s="780"/>
      <c r="D43" s="780"/>
      <c r="E43" s="780"/>
      <c r="F43" s="780"/>
      <c r="G43" s="780"/>
      <c r="H43" s="780"/>
      <c r="I43" s="780"/>
      <c r="J43" s="781" t="s">
        <v>29</v>
      </c>
      <c r="K43" s="781"/>
      <c r="L43" s="781"/>
      <c r="M43" s="781"/>
      <c r="N43" s="781"/>
      <c r="O43" s="781"/>
      <c r="P43" s="781"/>
      <c r="Q43" s="781"/>
    </row>
    <row r="44" spans="2:20" ht="45">
      <c r="B44" s="367" t="s">
        <v>22</v>
      </c>
      <c r="C44" s="369"/>
      <c r="D44" s="370" t="s">
        <v>3</v>
      </c>
      <c r="E44" s="365">
        <v>0.44583333333333303</v>
      </c>
      <c r="F44" s="364" t="s">
        <v>313</v>
      </c>
      <c r="G44" s="363" t="s">
        <v>309</v>
      </c>
      <c r="H44" s="357"/>
      <c r="I44" s="351"/>
      <c r="J44" s="367" t="s">
        <v>312</v>
      </c>
      <c r="K44" s="369"/>
      <c r="L44" s="368"/>
      <c r="M44" s="365" t="s">
        <v>3</v>
      </c>
      <c r="N44" s="364" t="s">
        <v>3</v>
      </c>
      <c r="O44" s="363"/>
      <c r="P44" s="351"/>
      <c r="Q44" s="362"/>
    </row>
    <row r="45" spans="2:20" ht="45">
      <c r="B45" s="367" t="s">
        <v>311</v>
      </c>
      <c r="C45" s="365">
        <v>0.47361111111111098</v>
      </c>
      <c r="D45" s="364">
        <v>2</v>
      </c>
      <c r="E45" s="365"/>
      <c r="F45" s="364" t="s">
        <v>3</v>
      </c>
      <c r="G45" s="363"/>
      <c r="H45" s="357"/>
      <c r="I45" s="351"/>
      <c r="J45" s="367" t="s">
        <v>310</v>
      </c>
      <c r="K45" s="365"/>
      <c r="L45" s="366"/>
      <c r="M45" s="365">
        <v>0.60902777777777795</v>
      </c>
      <c r="N45" s="364">
        <v>2</v>
      </c>
      <c r="O45" s="363" t="s">
        <v>309</v>
      </c>
      <c r="P45" s="351"/>
      <c r="Q45" s="362"/>
    </row>
    <row r="46" spans="2:20" ht="45">
      <c r="B46" s="367" t="s">
        <v>308</v>
      </c>
      <c r="C46" s="365" t="s">
        <v>3</v>
      </c>
      <c r="D46" s="364"/>
      <c r="E46" s="365"/>
      <c r="F46" s="364" t="s">
        <v>3</v>
      </c>
      <c r="G46" s="363"/>
      <c r="H46" s="357"/>
      <c r="I46" s="351"/>
      <c r="J46" s="367" t="s">
        <v>22</v>
      </c>
      <c r="K46" s="365">
        <v>0.63819444444444395</v>
      </c>
      <c r="L46" s="366"/>
      <c r="M46" s="365"/>
      <c r="N46" s="364"/>
      <c r="O46" s="363"/>
      <c r="P46" s="351"/>
      <c r="Q46" s="362"/>
    </row>
    <row r="47" spans="2:20" ht="46" thickBot="1">
      <c r="B47" s="367"/>
      <c r="C47" s="365"/>
      <c r="D47" s="364"/>
      <c r="E47" s="365"/>
      <c r="F47" s="364"/>
      <c r="G47" s="363" t="s">
        <v>3</v>
      </c>
      <c r="H47" s="357"/>
      <c r="I47" s="351"/>
      <c r="J47" s="367"/>
      <c r="K47" s="365"/>
      <c r="L47" s="366"/>
      <c r="M47" s="365" t="s">
        <v>3</v>
      </c>
      <c r="N47" s="364"/>
      <c r="O47" s="363" t="s">
        <v>3</v>
      </c>
      <c r="P47" s="351"/>
      <c r="Q47" s="362"/>
    </row>
    <row r="48" spans="2:20" ht="46" thickBot="1">
      <c r="B48" s="361"/>
      <c r="C48" s="360" t="s">
        <v>3</v>
      </c>
      <c r="D48" s="359"/>
      <c r="E48" s="360"/>
      <c r="F48" s="359" t="s">
        <v>3</v>
      </c>
      <c r="G48" s="358"/>
      <c r="H48" s="357"/>
      <c r="I48" s="351"/>
      <c r="J48" s="356"/>
      <c r="K48" s="354"/>
      <c r="L48" s="355"/>
      <c r="M48" s="354" t="s">
        <v>3</v>
      </c>
      <c r="N48" s="353"/>
      <c r="O48" s="352"/>
      <c r="P48" s="351"/>
      <c r="Q48" s="350" t="s">
        <v>20</v>
      </c>
    </row>
    <row r="49" spans="2:21" ht="24.75" customHeight="1" thickBot="1">
      <c r="B49" s="782" t="s">
        <v>186</v>
      </c>
      <c r="C49" s="782"/>
      <c r="D49" s="782"/>
      <c r="E49" s="782"/>
      <c r="F49" s="782"/>
      <c r="G49" s="782"/>
      <c r="H49" s="782"/>
      <c r="I49" s="782"/>
      <c r="J49" s="783" t="s">
        <v>18</v>
      </c>
      <c r="K49" s="783"/>
      <c r="L49" s="783"/>
      <c r="M49" s="783"/>
      <c r="N49" s="783"/>
      <c r="O49" s="783"/>
      <c r="P49" s="783"/>
      <c r="Q49" s="783"/>
      <c r="R49" s="310" t="s">
        <v>3</v>
      </c>
      <c r="S49" s="310" t="s">
        <v>3</v>
      </c>
      <c r="T49" s="310" t="s">
        <v>3</v>
      </c>
      <c r="U49" s="310" t="s">
        <v>3</v>
      </c>
    </row>
    <row r="50" spans="2:21" ht="24.75" customHeight="1" thickBot="1">
      <c r="B50" s="782"/>
      <c r="C50" s="782"/>
      <c r="D50" s="782"/>
      <c r="E50" s="782"/>
      <c r="F50" s="782"/>
      <c r="G50" s="782"/>
      <c r="H50" s="782"/>
      <c r="I50" s="782"/>
      <c r="J50" s="783"/>
      <c r="K50" s="783"/>
      <c r="L50" s="783"/>
      <c r="M50" s="783"/>
      <c r="N50" s="783"/>
      <c r="O50" s="783"/>
      <c r="P50" s="783"/>
      <c r="Q50" s="783"/>
    </row>
    <row r="51" spans="2:21" ht="24.75" customHeight="1" thickBot="1">
      <c r="B51" s="782"/>
      <c r="C51" s="782"/>
      <c r="D51" s="782"/>
      <c r="E51" s="782"/>
      <c r="F51" s="782"/>
      <c r="G51" s="782"/>
      <c r="H51" s="782"/>
      <c r="I51" s="782"/>
      <c r="J51" s="783"/>
      <c r="K51" s="783"/>
      <c r="L51" s="783"/>
      <c r="M51" s="783"/>
      <c r="N51" s="783"/>
      <c r="O51" s="783"/>
      <c r="P51" s="783"/>
      <c r="Q51" s="783"/>
    </row>
    <row r="52" spans="2:21" ht="24.75" customHeight="1" thickBot="1">
      <c r="B52" s="782"/>
      <c r="C52" s="782"/>
      <c r="D52" s="782"/>
      <c r="E52" s="782"/>
      <c r="F52" s="782"/>
      <c r="G52" s="782"/>
      <c r="H52" s="782"/>
      <c r="I52" s="782"/>
      <c r="J52" s="783"/>
      <c r="K52" s="783"/>
      <c r="L52" s="783"/>
      <c r="M52" s="783"/>
      <c r="N52" s="783"/>
      <c r="O52" s="783"/>
      <c r="P52" s="783"/>
      <c r="Q52" s="783"/>
    </row>
    <row r="53" spans="2:21" ht="24.75" customHeight="1" thickBot="1">
      <c r="B53" s="782"/>
      <c r="C53" s="782"/>
      <c r="D53" s="782"/>
      <c r="E53" s="782"/>
      <c r="F53" s="782"/>
      <c r="G53" s="782"/>
      <c r="H53" s="782"/>
      <c r="I53" s="782"/>
      <c r="J53" s="783"/>
      <c r="K53" s="783"/>
      <c r="L53" s="783"/>
      <c r="M53" s="783"/>
      <c r="N53" s="783"/>
      <c r="O53" s="783"/>
      <c r="P53" s="783"/>
      <c r="Q53" s="783"/>
    </row>
    <row r="54" spans="2:21" ht="19.5" customHeight="1" thickBot="1">
      <c r="B54" s="782"/>
      <c r="C54" s="782"/>
      <c r="D54" s="782"/>
      <c r="E54" s="782"/>
      <c r="F54" s="782"/>
      <c r="G54" s="782"/>
      <c r="H54" s="782"/>
      <c r="I54" s="782"/>
      <c r="J54" s="783"/>
      <c r="K54" s="783"/>
      <c r="L54" s="783"/>
      <c r="M54" s="783"/>
      <c r="N54" s="783"/>
      <c r="O54" s="783"/>
      <c r="P54" s="783"/>
      <c r="Q54" s="783"/>
    </row>
    <row r="55" spans="2:21">
      <c r="M55" s="349"/>
      <c r="N55" s="348"/>
      <c r="O55" s="348"/>
      <c r="P55" s="348"/>
      <c r="Q55" s="348"/>
    </row>
    <row r="56" spans="2:21">
      <c r="B56" s="347" t="s">
        <v>17</v>
      </c>
      <c r="N56" s="346"/>
      <c r="O56" s="346"/>
      <c r="P56" s="345"/>
      <c r="Q56" s="344"/>
    </row>
    <row r="57" spans="2:21" ht="38">
      <c r="B57" s="343" t="s">
        <v>16</v>
      </c>
      <c r="C57" s="340" t="s">
        <v>12</v>
      </c>
      <c r="D57" s="339">
        <f t="array" ref="D57">INDEX(C11:C14,COUNT(C11:C14))+H15</f>
        <v>0.48611111111111099</v>
      </c>
      <c r="E57" s="342"/>
      <c r="F57" s="342"/>
      <c r="G57" s="342"/>
      <c r="H57" s="342"/>
      <c r="I57" s="342"/>
      <c r="J57" s="341" t="s">
        <v>15</v>
      </c>
      <c r="K57" s="340" t="s">
        <v>12</v>
      </c>
      <c r="L57" s="339">
        <f t="array" ref="L57">INDEX(K11:K14,COUNT(K11:K14))+P15</f>
        <v>0.48124999999999996</v>
      </c>
    </row>
    <row r="58" spans="2:21">
      <c r="B58" s="338" t="s">
        <v>14</v>
      </c>
      <c r="C58" s="334" t="s">
        <v>12</v>
      </c>
      <c r="D58" s="333">
        <f>C25+H41</f>
        <v>0.61458333333333304</v>
      </c>
      <c r="E58" s="337" t="s">
        <v>3</v>
      </c>
      <c r="F58" s="787" t="s">
        <v>11</v>
      </c>
      <c r="G58" s="787"/>
      <c r="H58" s="336">
        <f>E36-D58</f>
        <v>5.5555555555559799E-3</v>
      </c>
      <c r="I58" s="335"/>
      <c r="J58" s="334" t="s">
        <v>13</v>
      </c>
      <c r="K58" s="334" t="s">
        <v>12</v>
      </c>
      <c r="L58" s="333">
        <f>C25+P41</f>
        <v>0.60416666666666641</v>
      </c>
      <c r="N58" s="787" t="s">
        <v>11</v>
      </c>
      <c r="O58" s="787"/>
      <c r="P58" s="332">
        <f>K37-L58</f>
        <v>1.4583333333333615E-2</v>
      </c>
    </row>
    <row r="61" spans="2:21">
      <c r="B61" s="316"/>
      <c r="C61" s="319"/>
      <c r="D61" s="328"/>
      <c r="E61" s="319"/>
      <c r="F61" s="319"/>
      <c r="G61" s="319"/>
      <c r="H61" s="319"/>
      <c r="I61" s="315"/>
      <c r="J61" s="327"/>
      <c r="K61" s="315"/>
      <c r="L61" s="314"/>
      <c r="M61" s="320"/>
      <c r="N61" s="319"/>
      <c r="O61" s="319"/>
      <c r="P61" s="315"/>
      <c r="Q61" s="315"/>
    </row>
    <row r="62" spans="2:21">
      <c r="B62" s="316"/>
      <c r="C62" s="319"/>
      <c r="D62" s="328"/>
      <c r="E62" s="319"/>
      <c r="F62" s="319"/>
      <c r="G62" s="319"/>
      <c r="H62" s="319"/>
      <c r="I62" s="315"/>
      <c r="J62" s="327"/>
      <c r="K62" s="315"/>
      <c r="L62" s="314"/>
      <c r="M62" s="320"/>
      <c r="N62" s="319"/>
      <c r="O62" s="319"/>
      <c r="P62" s="315"/>
      <c r="Q62" s="315"/>
    </row>
    <row r="63" spans="2:21">
      <c r="B63" s="788" t="s">
        <v>10</v>
      </c>
      <c r="C63" s="788"/>
      <c r="D63" s="788"/>
      <c r="E63" s="788"/>
      <c r="F63" s="788"/>
      <c r="G63" s="788"/>
      <c r="H63" s="788"/>
      <c r="I63" s="788"/>
      <c r="J63" s="788"/>
      <c r="K63" s="788"/>
      <c r="L63" s="788"/>
      <c r="M63" s="788"/>
      <c r="N63" s="788"/>
      <c r="O63" s="788"/>
      <c r="P63" s="788"/>
      <c r="Q63" s="788"/>
    </row>
    <row r="64" spans="2:21">
      <c r="B64" s="316"/>
      <c r="C64" s="319"/>
      <c r="D64" s="328"/>
      <c r="E64" s="319"/>
      <c r="F64" s="319"/>
      <c r="G64" s="319"/>
      <c r="H64" s="319"/>
      <c r="I64" s="315"/>
      <c r="J64" s="327"/>
      <c r="K64" s="315"/>
      <c r="L64" s="314"/>
      <c r="M64" s="320"/>
      <c r="N64" s="319"/>
      <c r="O64" s="319"/>
      <c r="P64" s="315"/>
      <c r="Q64" s="315"/>
    </row>
    <row r="65" spans="2:17" ht="38" thickBot="1">
      <c r="B65" s="316"/>
      <c r="C65" s="319"/>
      <c r="D65" s="328"/>
      <c r="E65" s="319"/>
      <c r="F65" s="319"/>
      <c r="G65" s="319"/>
      <c r="H65" s="319"/>
      <c r="I65" s="315"/>
      <c r="J65" s="327"/>
      <c r="K65" s="315"/>
      <c r="L65" s="314"/>
      <c r="M65" s="789" t="s">
        <v>9</v>
      </c>
      <c r="N65" s="789"/>
      <c r="O65" s="789"/>
      <c r="P65" s="789"/>
      <c r="Q65" s="789"/>
    </row>
    <row r="66" spans="2:17" ht="38" thickBot="1">
      <c r="B66" s="316" t="s">
        <v>8</v>
      </c>
      <c r="C66" s="784"/>
      <c r="D66" s="784"/>
      <c r="E66" s="784"/>
      <c r="F66" s="784"/>
      <c r="G66" s="784"/>
      <c r="H66" s="784"/>
      <c r="I66" s="784"/>
      <c r="J66" s="784"/>
      <c r="K66" s="323"/>
      <c r="L66" s="325"/>
      <c r="M66" s="329"/>
      <c r="N66" s="323"/>
      <c r="O66" s="324"/>
      <c r="P66" s="323"/>
      <c r="Q66" s="323"/>
    </row>
    <row r="67" spans="2:17" ht="38" thickBot="1">
      <c r="B67" s="316"/>
      <c r="C67" s="784"/>
      <c r="D67" s="784"/>
      <c r="E67" s="784"/>
      <c r="F67" s="784"/>
      <c r="G67" s="784"/>
      <c r="H67" s="784"/>
      <c r="I67" s="784"/>
      <c r="J67" s="784"/>
      <c r="K67" s="323"/>
      <c r="L67" s="325"/>
      <c r="M67" s="331" t="s">
        <v>7</v>
      </c>
      <c r="N67" s="323"/>
      <c r="O67" s="326" t="s">
        <v>3</v>
      </c>
      <c r="P67" s="323"/>
      <c r="Q67" s="323"/>
    </row>
    <row r="68" spans="2:17" ht="38" thickBot="1">
      <c r="B68" s="322"/>
      <c r="C68" s="784"/>
      <c r="D68" s="784"/>
      <c r="E68" s="784"/>
      <c r="F68" s="784"/>
      <c r="G68" s="784"/>
      <c r="H68" s="784"/>
      <c r="I68" s="784"/>
      <c r="J68" s="784"/>
      <c r="K68" s="323"/>
      <c r="L68" s="325"/>
      <c r="M68" s="329"/>
      <c r="N68" s="323"/>
      <c r="O68" s="324"/>
      <c r="P68" s="323"/>
      <c r="Q68" s="323"/>
    </row>
    <row r="69" spans="2:17" ht="37.5" customHeight="1" thickBot="1">
      <c r="K69" s="323"/>
      <c r="L69" s="325"/>
      <c r="M69" s="330" t="s">
        <v>6</v>
      </c>
      <c r="N69" s="323"/>
      <c r="O69" s="326"/>
      <c r="P69" s="323"/>
      <c r="Q69" s="323"/>
    </row>
    <row r="70" spans="2:17" ht="38" thickBot="1">
      <c r="C70" s="790"/>
      <c r="D70" s="790"/>
      <c r="E70" s="790"/>
      <c r="F70" s="790"/>
      <c r="G70" s="790"/>
      <c r="H70" s="790"/>
      <c r="I70" s="790"/>
      <c r="J70" s="790"/>
      <c r="K70" s="323"/>
      <c r="L70" s="325"/>
      <c r="M70" s="329" t="s">
        <v>3</v>
      </c>
      <c r="N70" s="323"/>
      <c r="O70" s="324" t="s">
        <v>3</v>
      </c>
      <c r="P70" s="323"/>
      <c r="Q70" s="323"/>
    </row>
    <row r="71" spans="2:17" ht="38" thickBot="1">
      <c r="B71" s="322" t="s">
        <v>5</v>
      </c>
      <c r="C71" s="790"/>
      <c r="D71" s="790"/>
      <c r="E71" s="790"/>
      <c r="F71" s="790"/>
      <c r="G71" s="790"/>
      <c r="H71" s="790"/>
      <c r="I71" s="790"/>
      <c r="J71" s="790"/>
      <c r="K71" s="323"/>
      <c r="L71" s="325"/>
      <c r="M71" s="329" t="s">
        <v>4</v>
      </c>
      <c r="N71" s="323"/>
      <c r="O71" s="326" t="s">
        <v>3</v>
      </c>
      <c r="P71" s="323"/>
      <c r="Q71" s="323"/>
    </row>
    <row r="72" spans="2:17" ht="38" thickBot="1">
      <c r="B72" s="322"/>
      <c r="C72" s="790"/>
      <c r="D72" s="790"/>
      <c r="E72" s="790"/>
      <c r="F72" s="790"/>
      <c r="G72" s="790"/>
      <c r="H72" s="790"/>
      <c r="I72" s="790"/>
      <c r="J72" s="790"/>
      <c r="K72" s="323"/>
      <c r="L72" s="325"/>
      <c r="M72" s="320"/>
      <c r="N72" s="319"/>
      <c r="O72" s="324"/>
      <c r="P72" s="323"/>
      <c r="Q72" s="323"/>
    </row>
    <row r="73" spans="2:17" ht="38" thickBot="1">
      <c r="B73" s="322"/>
      <c r="C73" s="319"/>
      <c r="D73" s="328"/>
      <c r="E73" s="319"/>
      <c r="F73" s="319"/>
      <c r="G73" s="319"/>
      <c r="H73" s="319"/>
      <c r="I73" s="315"/>
      <c r="J73" s="327"/>
      <c r="K73" s="323"/>
      <c r="L73" s="325"/>
      <c r="M73" s="320" t="s">
        <v>2</v>
      </c>
      <c r="N73" s="319"/>
      <c r="O73" s="326">
        <f>SUM(O67:O72)</f>
        <v>0</v>
      </c>
      <c r="P73" s="323"/>
      <c r="Q73" s="323"/>
    </row>
    <row r="74" spans="2:17" ht="38" thickBot="1">
      <c r="B74" s="322" t="s">
        <v>1</v>
      </c>
      <c r="C74" s="784"/>
      <c r="D74" s="784"/>
      <c r="E74" s="784"/>
      <c r="F74" s="784"/>
      <c r="G74" s="784"/>
      <c r="H74" s="784"/>
      <c r="I74" s="784"/>
      <c r="J74" s="784"/>
      <c r="K74" s="323"/>
      <c r="L74" s="325"/>
      <c r="M74" s="320"/>
      <c r="N74" s="319"/>
      <c r="O74" s="324"/>
      <c r="P74" s="323"/>
      <c r="Q74" s="323"/>
    </row>
    <row r="75" spans="2:17" ht="38" thickBot="1">
      <c r="B75" s="322"/>
      <c r="C75" s="784"/>
      <c r="D75" s="784"/>
      <c r="E75" s="784"/>
      <c r="F75" s="784"/>
      <c r="G75" s="784"/>
      <c r="H75" s="784"/>
      <c r="I75" s="784"/>
      <c r="J75" s="784"/>
      <c r="K75" s="315"/>
      <c r="L75" s="314"/>
      <c r="N75" s="315"/>
      <c r="O75" s="315"/>
      <c r="P75" s="315"/>
      <c r="Q75" s="318"/>
    </row>
    <row r="76" spans="2:17" ht="38" thickBot="1">
      <c r="B76" s="316"/>
      <c r="C76" s="784"/>
      <c r="D76" s="784"/>
      <c r="E76" s="784"/>
      <c r="F76" s="784"/>
      <c r="G76" s="784"/>
      <c r="H76" s="784"/>
      <c r="I76" s="784"/>
      <c r="J76" s="784"/>
      <c r="K76" s="315"/>
      <c r="L76" s="314"/>
      <c r="M76" s="785"/>
      <c r="N76" s="785"/>
      <c r="O76" s="785"/>
      <c r="P76" s="785"/>
      <c r="Q76" s="785"/>
    </row>
    <row r="77" spans="2:17" ht="38" thickBot="1">
      <c r="C77" s="315"/>
      <c r="D77" s="321"/>
      <c r="E77" s="315"/>
      <c r="F77" s="315"/>
      <c r="G77" s="315"/>
      <c r="H77" s="315"/>
      <c r="I77" s="315"/>
      <c r="J77" s="315"/>
      <c r="K77" s="315"/>
      <c r="L77" s="314"/>
      <c r="M77" s="320"/>
      <c r="N77" s="319"/>
      <c r="O77" s="318"/>
      <c r="P77" s="318"/>
      <c r="Q77" s="318"/>
    </row>
    <row r="78" spans="2:17" ht="38" thickBot="1">
      <c r="B78" s="317" t="s">
        <v>0</v>
      </c>
      <c r="C78" s="784"/>
      <c r="D78" s="784"/>
      <c r="E78" s="784"/>
      <c r="F78" s="784"/>
      <c r="G78" s="784"/>
      <c r="H78" s="784"/>
      <c r="I78" s="784"/>
      <c r="J78" s="784"/>
      <c r="K78" s="315"/>
      <c r="L78" s="314"/>
      <c r="M78" s="786"/>
      <c r="N78" s="786"/>
      <c r="O78" s="786"/>
      <c r="P78" s="786"/>
      <c r="Q78" s="786"/>
    </row>
    <row r="79" spans="2:17" ht="38" thickBot="1">
      <c r="B79" s="316"/>
      <c r="C79" s="784"/>
      <c r="D79" s="784"/>
      <c r="E79" s="784"/>
      <c r="F79" s="784"/>
      <c r="G79" s="784"/>
      <c r="H79" s="784"/>
      <c r="I79" s="784"/>
      <c r="J79" s="784"/>
      <c r="K79" s="315"/>
      <c r="L79" s="314"/>
      <c r="M79" s="786"/>
      <c r="N79" s="786"/>
      <c r="O79" s="786"/>
      <c r="P79" s="786"/>
      <c r="Q79" s="786"/>
    </row>
    <row r="80" spans="2:17" ht="38" thickBot="1">
      <c r="C80" s="784"/>
      <c r="D80" s="784"/>
      <c r="E80" s="784"/>
      <c r="F80" s="784"/>
      <c r="G80" s="784"/>
      <c r="H80" s="784"/>
      <c r="I80" s="784"/>
      <c r="J80" s="784"/>
      <c r="M80" s="786"/>
      <c r="N80" s="786"/>
      <c r="O80" s="786"/>
      <c r="P80" s="786"/>
      <c r="Q80" s="786"/>
    </row>
    <row r="81" spans="3:17" ht="38" thickBot="1">
      <c r="C81" s="784"/>
      <c r="D81" s="784"/>
      <c r="E81" s="784"/>
      <c r="F81" s="784"/>
      <c r="G81" s="784"/>
      <c r="H81" s="784"/>
      <c r="I81" s="784"/>
      <c r="J81" s="784"/>
      <c r="M81" s="786"/>
      <c r="N81" s="786"/>
      <c r="O81" s="786"/>
      <c r="P81" s="786"/>
      <c r="Q81" s="786"/>
    </row>
  </sheetData>
  <mergeCells count="41">
    <mergeCell ref="C74:J76"/>
    <mergeCell ref="M76:Q76"/>
    <mergeCell ref="C78:J81"/>
    <mergeCell ref="M78:Q81"/>
    <mergeCell ref="F58:G58"/>
    <mergeCell ref="N58:O58"/>
    <mergeCell ref="B63:Q63"/>
    <mergeCell ref="M65:Q65"/>
    <mergeCell ref="C66:J68"/>
    <mergeCell ref="C70:J72"/>
    <mergeCell ref="H35:I35"/>
    <mergeCell ref="P35:Q35"/>
    <mergeCell ref="B43:I43"/>
    <mergeCell ref="J43:Q43"/>
    <mergeCell ref="B49:I54"/>
    <mergeCell ref="J49:Q54"/>
    <mergeCell ref="B27:I27"/>
    <mergeCell ref="J27:Q27"/>
    <mergeCell ref="B28:I31"/>
    <mergeCell ref="J28:Q31"/>
    <mergeCell ref="C32:I32"/>
    <mergeCell ref="K32:Q32"/>
    <mergeCell ref="C20:I20"/>
    <mergeCell ref="K20:Q20"/>
    <mergeCell ref="D24:I24"/>
    <mergeCell ref="J24:Q24"/>
    <mergeCell ref="D25:I25"/>
    <mergeCell ref="J25:Q25"/>
    <mergeCell ref="B8:I8"/>
    <mergeCell ref="J8:Q8"/>
    <mergeCell ref="H9:I9"/>
    <mergeCell ref="P9:Q9"/>
    <mergeCell ref="B16:I19"/>
    <mergeCell ref="J16:Q19"/>
    <mergeCell ref="O2:Q2"/>
    <mergeCell ref="B4:I6"/>
    <mergeCell ref="J4:K5"/>
    <mergeCell ref="L4:N5"/>
    <mergeCell ref="O4:Q6"/>
    <mergeCell ref="J6:K6"/>
    <mergeCell ref="L6:N6"/>
  </mergeCells>
  <hyperlinks>
    <hyperlink ref="J6" r:id="rId1" xr:uid="{CD328F57-5D22-0B4A-BB8E-DFD9C7FADABA}"/>
  </hyperlink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9FFE-B804-F548-B359-D7605CB7D738}">
  <sheetPr>
    <tabColor rgb="FFFF0000"/>
    <pageSetUpPr fitToPage="1"/>
  </sheetPr>
  <dimension ref="B1:U81"/>
  <sheetViews>
    <sheetView view="pageLayout" zoomScale="50" zoomScaleNormal="38" zoomScalePageLayoutView="50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62.85546875" style="1" customWidth="1"/>
    <col min="3" max="7" width="17.85546875" style="2" customWidth="1"/>
    <col min="8" max="8" width="12.42578125" style="2" customWidth="1"/>
    <col min="9" max="9" width="11" style="2" customWidth="1"/>
    <col min="10" max="10" width="61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45727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307</v>
      </c>
      <c r="C4" s="545"/>
      <c r="D4" s="545"/>
      <c r="E4" s="545"/>
      <c r="F4" s="545"/>
      <c r="G4" s="545"/>
      <c r="H4" s="545"/>
      <c r="I4" s="546"/>
      <c r="J4" s="607" t="s">
        <v>306</v>
      </c>
      <c r="K4" s="608"/>
      <c r="L4" s="613" t="s">
        <v>305</v>
      </c>
      <c r="M4" s="614"/>
      <c r="N4" s="615"/>
      <c r="O4" s="681" t="s">
        <v>304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303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278" t="s">
        <v>22</v>
      </c>
      <c r="C10" s="280"/>
      <c r="D10" s="309"/>
      <c r="E10" s="275">
        <v>0.33958333333333335</v>
      </c>
      <c r="F10" s="274">
        <v>12</v>
      </c>
      <c r="G10" s="55" t="s">
        <v>281</v>
      </c>
      <c r="H10" s="85">
        <v>11.2</v>
      </c>
      <c r="I10" s="161" t="s">
        <v>36</v>
      </c>
      <c r="J10" s="277" t="s">
        <v>22</v>
      </c>
      <c r="K10" s="280"/>
      <c r="L10" s="279"/>
      <c r="M10" s="275">
        <v>0.38124999999999998</v>
      </c>
      <c r="N10" s="274">
        <v>12</v>
      </c>
      <c r="O10" s="55" t="s">
        <v>281</v>
      </c>
      <c r="P10" s="160">
        <v>4.8</v>
      </c>
      <c r="Q10" s="82" t="s">
        <v>36</v>
      </c>
    </row>
    <row r="11" spans="2:17" ht="45">
      <c r="B11" s="278" t="s">
        <v>302</v>
      </c>
      <c r="C11" s="275">
        <v>0.37152777777777779</v>
      </c>
      <c r="D11" s="274">
        <v>1</v>
      </c>
      <c r="E11" s="275">
        <v>0.375</v>
      </c>
      <c r="F11" s="274" t="s">
        <v>70</v>
      </c>
      <c r="G11" s="55" t="s">
        <v>301</v>
      </c>
      <c r="H11" s="85">
        <v>219</v>
      </c>
      <c r="I11" s="84" t="s">
        <v>35</v>
      </c>
      <c r="J11" s="277" t="s">
        <v>282</v>
      </c>
      <c r="K11" s="275">
        <v>0.41875000000000001</v>
      </c>
      <c r="L11" s="276">
        <v>4</v>
      </c>
      <c r="M11" s="275">
        <v>0.42152777777777778</v>
      </c>
      <c r="N11" s="274" t="s">
        <v>158</v>
      </c>
      <c r="O11" s="55" t="s">
        <v>300</v>
      </c>
      <c r="P11" s="85">
        <v>92</v>
      </c>
      <c r="Q11" s="82" t="s">
        <v>35</v>
      </c>
    </row>
    <row r="12" spans="2:17" ht="45">
      <c r="B12" s="278" t="s">
        <v>299</v>
      </c>
      <c r="C12" s="275">
        <v>0.38680555555555557</v>
      </c>
      <c r="D12" s="274" t="s">
        <v>3</v>
      </c>
      <c r="E12" s="275"/>
      <c r="F12" s="308" t="s">
        <v>3</v>
      </c>
      <c r="G12" s="55" t="s">
        <v>3</v>
      </c>
      <c r="H12" s="85">
        <v>170</v>
      </c>
      <c r="I12" s="84" t="s">
        <v>34</v>
      </c>
      <c r="J12" s="277" t="s">
        <v>298</v>
      </c>
      <c r="K12" s="275">
        <v>0.42986111111111114</v>
      </c>
      <c r="L12" s="58"/>
      <c r="M12" s="57" t="s">
        <v>3</v>
      </c>
      <c r="N12" s="56"/>
      <c r="O12" s="60"/>
      <c r="P12" s="85">
        <v>101</v>
      </c>
      <c r="Q12" s="82" t="s">
        <v>34</v>
      </c>
    </row>
    <row r="13" spans="2:17" ht="45">
      <c r="B13" s="307"/>
      <c r="C13" s="57" t="s">
        <v>3</v>
      </c>
      <c r="D13" s="56" t="s">
        <v>3</v>
      </c>
      <c r="E13" s="57"/>
      <c r="F13" s="56"/>
      <c r="G13" s="60"/>
      <c r="H13" s="83">
        <v>0.11874999999999999</v>
      </c>
      <c r="I13" s="84" t="s">
        <v>33</v>
      </c>
      <c r="J13" s="59"/>
      <c r="K13" s="57"/>
      <c r="L13" s="58"/>
      <c r="M13" s="57"/>
      <c r="N13" s="56" t="s">
        <v>3</v>
      </c>
      <c r="O13" s="60"/>
      <c r="P13" s="83">
        <v>5.1388888888888887E-2</v>
      </c>
      <c r="Q13" s="82" t="s">
        <v>33</v>
      </c>
    </row>
    <row r="14" spans="2:17" ht="45">
      <c r="B14" s="306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305"/>
      <c r="C15" s="304"/>
      <c r="D15" s="302"/>
      <c r="E15" s="303"/>
      <c r="F15" s="302"/>
      <c r="G15" s="301"/>
      <c r="H15" s="83">
        <f>H13*(100%+H14)</f>
        <v>0.11874999999999999</v>
      </c>
      <c r="I15" s="84" t="s">
        <v>31</v>
      </c>
      <c r="J15" s="75"/>
      <c r="K15" s="300"/>
      <c r="L15" s="299"/>
      <c r="M15" s="74"/>
      <c r="N15" s="149"/>
      <c r="O15" s="77"/>
      <c r="P15" s="71">
        <f>P13*(100%+P14)</f>
        <v>6.1666666666666661E-2</v>
      </c>
      <c r="Q15" s="70" t="s">
        <v>31</v>
      </c>
    </row>
    <row r="16" spans="2:17" ht="25" customHeight="1">
      <c r="B16" s="672" t="s">
        <v>297</v>
      </c>
      <c r="C16" s="673"/>
      <c r="D16" s="673"/>
      <c r="E16" s="673"/>
      <c r="F16" s="673"/>
      <c r="G16" s="673"/>
      <c r="H16" s="673"/>
      <c r="I16" s="674"/>
      <c r="J16" s="675" t="s">
        <v>296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295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294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0.50555555555555554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0.49152777777777779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0.50694444444444442</v>
      </c>
      <c r="D24" s="571" t="s">
        <v>293</v>
      </c>
      <c r="E24" s="572"/>
      <c r="F24" s="572"/>
      <c r="G24" s="572"/>
      <c r="H24" s="572"/>
      <c r="I24" s="573"/>
      <c r="J24" s="565" t="s">
        <v>292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0.58680555555555558</v>
      </c>
      <c r="D25" s="538" t="s">
        <v>291</v>
      </c>
      <c r="E25" s="539"/>
      <c r="F25" s="539"/>
      <c r="G25" s="539"/>
      <c r="H25" s="539"/>
      <c r="I25" s="540"/>
      <c r="J25" s="568" t="s">
        <v>290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289</v>
      </c>
      <c r="C28" s="673"/>
      <c r="D28" s="673"/>
      <c r="E28" s="673"/>
      <c r="F28" s="673"/>
      <c r="G28" s="673"/>
      <c r="H28" s="673"/>
      <c r="I28" s="674"/>
      <c r="J28" s="672" t="s">
        <v>288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287</v>
      </c>
      <c r="D32" s="587"/>
      <c r="E32" s="587"/>
      <c r="F32" s="587"/>
      <c r="G32" s="587"/>
      <c r="H32" s="587"/>
      <c r="I32" s="588"/>
      <c r="J32" s="118" t="s">
        <v>48</v>
      </c>
      <c r="K32" s="541"/>
      <c r="L32" s="542"/>
      <c r="M32" s="542"/>
      <c r="N32" s="542"/>
      <c r="O32" s="542"/>
      <c r="P32" s="542"/>
      <c r="Q32" s="543"/>
    </row>
    <row r="33" spans="2:20" hidden="1">
      <c r="B33" s="30" t="s">
        <v>46</v>
      </c>
      <c r="C33" s="26" t="s">
        <v>12</v>
      </c>
      <c r="D33" s="117">
        <f>C25 +H41</f>
        <v>0.64333333333333331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0.58680555555555558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286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285</v>
      </c>
      <c r="P35" s="627" t="s">
        <v>39</v>
      </c>
      <c r="Q35" s="628"/>
    </row>
    <row r="36" spans="2:20" ht="45">
      <c r="B36" s="298" t="s">
        <v>284</v>
      </c>
      <c r="C36" s="62"/>
      <c r="D36" s="297"/>
      <c r="E36" s="288">
        <v>0.64583333333333337</v>
      </c>
      <c r="F36" s="287" t="s">
        <v>3</v>
      </c>
      <c r="G36" s="55" t="s">
        <v>283</v>
      </c>
      <c r="H36" s="85">
        <v>4.8</v>
      </c>
      <c r="I36" s="84" t="s">
        <v>36</v>
      </c>
      <c r="J36" s="94"/>
      <c r="K36" s="296"/>
      <c r="L36" s="295"/>
      <c r="M36" s="294"/>
      <c r="N36" s="285" t="s">
        <v>3</v>
      </c>
      <c r="O36" s="293"/>
      <c r="P36" s="91" t="s">
        <v>3</v>
      </c>
      <c r="Q36" s="90" t="s">
        <v>36</v>
      </c>
    </row>
    <row r="37" spans="2:20" ht="45">
      <c r="B37" s="277" t="s">
        <v>282</v>
      </c>
      <c r="C37" s="292">
        <v>0.65208333333333335</v>
      </c>
      <c r="D37" s="56"/>
      <c r="E37" s="275">
        <v>0.66319444444444442</v>
      </c>
      <c r="F37" s="291">
        <v>3</v>
      </c>
      <c r="G37" s="55" t="s">
        <v>281</v>
      </c>
      <c r="H37" s="85">
        <v>86</v>
      </c>
      <c r="I37" s="84" t="s">
        <v>35</v>
      </c>
      <c r="J37" s="59"/>
      <c r="K37" s="290"/>
      <c r="L37" s="289"/>
      <c r="M37" s="286" t="s">
        <v>3</v>
      </c>
      <c r="N37" s="285"/>
      <c r="O37" s="284"/>
      <c r="P37" s="85" t="s">
        <v>3</v>
      </c>
      <c r="Q37" s="82" t="s">
        <v>35</v>
      </c>
      <c r="T37" s="1" t="s">
        <v>3</v>
      </c>
    </row>
    <row r="38" spans="2:20" ht="45">
      <c r="B38" s="277" t="s">
        <v>22</v>
      </c>
      <c r="C38" s="288">
        <v>0.70208333333333328</v>
      </c>
      <c r="D38" s="56"/>
      <c r="E38" s="57"/>
      <c r="F38" s="285" t="s">
        <v>3</v>
      </c>
      <c r="G38" s="60"/>
      <c r="H38" s="85">
        <v>123</v>
      </c>
      <c r="I38" s="84" t="s">
        <v>34</v>
      </c>
      <c r="J38" s="59" t="s">
        <v>3</v>
      </c>
      <c r="K38" s="286" t="s">
        <v>3</v>
      </c>
      <c r="L38" s="287"/>
      <c r="M38" s="286"/>
      <c r="N38" s="285" t="s">
        <v>3</v>
      </c>
      <c r="O38" s="284"/>
      <c r="P38" s="85"/>
      <c r="Q38" s="82" t="s">
        <v>34</v>
      </c>
    </row>
    <row r="39" spans="2:20" ht="45">
      <c r="B39" s="59"/>
      <c r="C39" s="57"/>
      <c r="D39" s="56"/>
      <c r="E39" s="57"/>
      <c r="F39" s="285" t="s">
        <v>3</v>
      </c>
      <c r="G39" s="60"/>
      <c r="H39" s="83">
        <v>5.1388888888888887E-2</v>
      </c>
      <c r="I39" s="84" t="s">
        <v>33</v>
      </c>
      <c r="J39" s="59"/>
      <c r="K39" s="286"/>
      <c r="L39" s="287"/>
      <c r="M39" s="286" t="s">
        <v>3</v>
      </c>
      <c r="N39" s="285" t="s">
        <v>3</v>
      </c>
      <c r="O39" s="284" t="s">
        <v>3</v>
      </c>
      <c r="P39" s="83">
        <v>0</v>
      </c>
      <c r="Q39" s="82" t="s">
        <v>33</v>
      </c>
    </row>
    <row r="40" spans="2:20" ht="45">
      <c r="B40" s="59"/>
      <c r="C40" s="57"/>
      <c r="D40" s="56"/>
      <c r="E40" s="57"/>
      <c r="F40" s="285" t="s">
        <v>3</v>
      </c>
      <c r="G40" s="60" t="s">
        <v>3</v>
      </c>
      <c r="H40" s="80">
        <v>0.1</v>
      </c>
      <c r="I40" s="81" t="s">
        <v>32</v>
      </c>
      <c r="J40" s="59"/>
      <c r="K40" s="286"/>
      <c r="L40" s="287"/>
      <c r="M40" s="286"/>
      <c r="N40" s="285"/>
      <c r="O40" s="284"/>
      <c r="P40" s="80">
        <v>0.2</v>
      </c>
      <c r="Q40" s="79" t="s">
        <v>32</v>
      </c>
    </row>
    <row r="41" spans="2:20" ht="46" thickBot="1">
      <c r="B41" s="78"/>
      <c r="C41" s="74"/>
      <c r="D41" s="73"/>
      <c r="E41" s="74"/>
      <c r="F41" s="282"/>
      <c r="G41" s="77"/>
      <c r="H41" s="71">
        <f>H39*(100%+H40)</f>
        <v>5.6527777777777781E-2</v>
      </c>
      <c r="I41" s="76" t="s">
        <v>31</v>
      </c>
      <c r="J41" s="75"/>
      <c r="K41" s="283" t="s">
        <v>3</v>
      </c>
      <c r="L41" s="282"/>
      <c r="M41" s="283"/>
      <c r="N41" s="282"/>
      <c r="O41" s="72"/>
      <c r="P41" s="71">
        <f>P39*(100%+P40)</f>
        <v>0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277" t="s">
        <v>280</v>
      </c>
      <c r="C44" s="281"/>
      <c r="D44" s="63" t="s">
        <v>3</v>
      </c>
      <c r="E44" s="275">
        <v>0.44374999999999998</v>
      </c>
      <c r="F44" s="274">
        <v>33</v>
      </c>
      <c r="G44" s="55" t="s">
        <v>277</v>
      </c>
      <c r="H44" s="49"/>
      <c r="I44" s="43"/>
      <c r="J44" s="277" t="s">
        <v>276</v>
      </c>
      <c r="K44" s="280"/>
      <c r="L44" s="279"/>
      <c r="M44" s="275">
        <v>0.58472222222222225</v>
      </c>
      <c r="N44" s="274" t="s">
        <v>3</v>
      </c>
      <c r="O44" s="55" t="s">
        <v>279</v>
      </c>
      <c r="P44" s="43"/>
      <c r="Q44" s="54"/>
    </row>
    <row r="45" spans="2:20" ht="45">
      <c r="B45" s="278" t="s">
        <v>278</v>
      </c>
      <c r="C45" s="275">
        <v>0.47569444444444442</v>
      </c>
      <c r="D45" s="274">
        <v>1</v>
      </c>
      <c r="E45" s="275">
        <v>0.48125000000000001</v>
      </c>
      <c r="F45" s="274" t="s">
        <v>179</v>
      </c>
      <c r="G45" s="55" t="s">
        <v>279</v>
      </c>
      <c r="H45" s="49"/>
      <c r="I45" s="43"/>
      <c r="J45" s="277" t="s">
        <v>278</v>
      </c>
      <c r="K45" s="275">
        <v>0.60277777777777775</v>
      </c>
      <c r="L45" s="276"/>
      <c r="M45" s="275">
        <v>0.6069444444444444</v>
      </c>
      <c r="N45" s="274">
        <v>2</v>
      </c>
      <c r="O45" s="55" t="s">
        <v>277</v>
      </c>
      <c r="P45" s="43"/>
      <c r="Q45" s="54"/>
    </row>
    <row r="46" spans="2:20" ht="45">
      <c r="B46" s="277" t="s">
        <v>276</v>
      </c>
      <c r="C46" s="275">
        <v>0.49583333333333335</v>
      </c>
      <c r="D46" s="274"/>
      <c r="E46" s="275"/>
      <c r="F46" s="274" t="s">
        <v>3</v>
      </c>
      <c r="G46" s="55"/>
      <c r="H46" s="49"/>
      <c r="I46" s="43"/>
      <c r="J46" s="277" t="s">
        <v>22</v>
      </c>
      <c r="K46" s="275">
        <v>0.63958333333333328</v>
      </c>
      <c r="L46" s="276">
        <v>32</v>
      </c>
      <c r="M46" s="275"/>
      <c r="N46" s="274"/>
      <c r="O46" s="55"/>
      <c r="P46" s="43"/>
      <c r="Q46" s="54"/>
    </row>
    <row r="47" spans="2:20" ht="46" thickBot="1">
      <c r="B47" s="59"/>
      <c r="C47" s="57"/>
      <c r="D47" s="56"/>
      <c r="E47" s="57"/>
      <c r="F47" s="56"/>
      <c r="G47" s="60" t="s">
        <v>3</v>
      </c>
      <c r="H47" s="49"/>
      <c r="I47" s="43"/>
      <c r="J47" s="277"/>
      <c r="K47" s="275"/>
      <c r="L47" s="276"/>
      <c r="M47" s="275" t="s">
        <v>3</v>
      </c>
      <c r="N47" s="274"/>
      <c r="O47" s="55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21" ht="25" customHeight="1">
      <c r="B49" s="589" t="s">
        <v>186</v>
      </c>
      <c r="C49" s="590"/>
      <c r="D49" s="590"/>
      <c r="E49" s="590"/>
      <c r="F49" s="590"/>
      <c r="G49" s="590"/>
      <c r="H49" s="590"/>
      <c r="I49" s="591"/>
      <c r="J49" s="598" t="s">
        <v>18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0.50555555555555554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0.49152777777777779</v>
      </c>
    </row>
    <row r="58" spans="2:21">
      <c r="B58" s="30" t="s">
        <v>14</v>
      </c>
      <c r="C58" s="26" t="s">
        <v>12</v>
      </c>
      <c r="D58" s="25">
        <f>C25+H41</f>
        <v>0.64333333333333331</v>
      </c>
      <c r="E58" s="29" t="s">
        <v>3</v>
      </c>
      <c r="F58" s="622" t="s">
        <v>11</v>
      </c>
      <c r="G58" s="622"/>
      <c r="H58" s="28">
        <f>E36-D58</f>
        <v>2.5000000000000577E-3</v>
      </c>
      <c r="I58" s="27"/>
      <c r="J58" s="26" t="s">
        <v>13</v>
      </c>
      <c r="K58" s="26" t="s">
        <v>12</v>
      </c>
      <c r="L58" s="25">
        <f>C25+P41</f>
        <v>0.58680555555555558</v>
      </c>
      <c r="N58" s="622" t="s">
        <v>11</v>
      </c>
      <c r="O58" s="622"/>
      <c r="P58" s="24">
        <f>K37-L58</f>
        <v>-0.58680555555555558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275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274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B49:I54"/>
    <mergeCell ref="J49:Q54"/>
  </mergeCells>
  <hyperlinks>
    <hyperlink ref="J6" r:id="rId1" xr:uid="{4829E080-8D53-C44F-9448-B5E931420EE2}"/>
    <hyperlink ref="C20:I20" r:id="rId2" display="2025 Henau VM A" xr:uid="{29A89541-9686-DC4E-8D9C-06217B1BCFF0}"/>
    <hyperlink ref="K20:Q20" r:id="rId3" display="2025 Oberbüren VM B" xr:uid="{4E5DCE3D-4E5D-6E4D-9FF4-2C356D779E7F}"/>
    <hyperlink ref="C32:I32" r:id="rId4" display="2025 Henau NM A/B" xr:uid="{F5B89921-7556-C848-8993-5F663C53A5BC}"/>
  </hyperlinks>
  <printOptions horizontalCentered="1"/>
  <pageMargins left="0.25" right="0.25" top="0.75" bottom="0.75" header="0.3" footer="0.3"/>
  <pageSetup paperSize="9" scale="20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D209-221B-6C4B-9BB1-4E267CFF6283}">
  <sheetPr>
    <tabColor rgb="FFFF0000"/>
    <pageSetUpPr fitToPage="1"/>
  </sheetPr>
  <dimension ref="B1:U81"/>
  <sheetViews>
    <sheetView view="pageLayout" zoomScale="50" zoomScaleNormal="38" zoomScalePageLayoutView="50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45734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273</v>
      </c>
      <c r="C4" s="545"/>
      <c r="D4" s="545"/>
      <c r="E4" s="545"/>
      <c r="F4" s="545"/>
      <c r="G4" s="545"/>
      <c r="H4" s="545"/>
      <c r="I4" s="546"/>
      <c r="J4" s="607" t="s">
        <v>272</v>
      </c>
      <c r="K4" s="608"/>
      <c r="L4" s="613">
        <v>41792707223</v>
      </c>
      <c r="M4" s="614"/>
      <c r="N4" s="615"/>
      <c r="O4" s="681" t="s">
        <v>271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270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94" t="s">
        <v>22</v>
      </c>
      <c r="C10" s="163"/>
      <c r="D10" s="162"/>
      <c r="E10" s="57">
        <v>0.3215277777777778</v>
      </c>
      <c r="F10" s="56">
        <v>6</v>
      </c>
      <c r="G10" s="60" t="s">
        <v>250</v>
      </c>
      <c r="H10" s="85">
        <v>7.1</v>
      </c>
      <c r="I10" s="161" t="s">
        <v>36</v>
      </c>
      <c r="J10" s="59" t="s">
        <v>22</v>
      </c>
      <c r="K10" s="62"/>
      <c r="L10" s="61"/>
      <c r="M10" s="57">
        <v>0.36319444444444443</v>
      </c>
      <c r="N10" s="56">
        <v>6</v>
      </c>
      <c r="O10" s="60" t="s">
        <v>250</v>
      </c>
      <c r="P10" s="160">
        <v>4.0999999999999996</v>
      </c>
      <c r="Q10" s="82" t="s">
        <v>36</v>
      </c>
    </row>
    <row r="11" spans="2:17" ht="45">
      <c r="B11" s="59" t="s">
        <v>251</v>
      </c>
      <c r="C11" s="57">
        <v>0.35069444444444442</v>
      </c>
      <c r="D11" s="56">
        <v>9</v>
      </c>
      <c r="E11" s="57">
        <v>0.3527777777777778</v>
      </c>
      <c r="F11" s="56">
        <v>10</v>
      </c>
      <c r="G11" s="60" t="s">
        <v>252</v>
      </c>
      <c r="H11" s="85">
        <v>556</v>
      </c>
      <c r="I11" s="84" t="s">
        <v>35</v>
      </c>
      <c r="J11" s="59" t="s">
        <v>251</v>
      </c>
      <c r="K11" s="57">
        <v>0.3923611111111111</v>
      </c>
      <c r="L11" s="58">
        <v>9</v>
      </c>
      <c r="M11" s="57">
        <v>0.39444444444444443</v>
      </c>
      <c r="N11" s="56">
        <v>10</v>
      </c>
      <c r="O11" s="60" t="s">
        <v>252</v>
      </c>
      <c r="P11" s="85">
        <v>244</v>
      </c>
      <c r="Q11" s="82" t="s">
        <v>35</v>
      </c>
    </row>
    <row r="12" spans="2:17" ht="45">
      <c r="B12" s="59" t="s">
        <v>253</v>
      </c>
      <c r="C12" s="57">
        <v>0.36736111111111114</v>
      </c>
      <c r="D12" s="56">
        <v>4</v>
      </c>
      <c r="E12" s="57">
        <v>0.37291666666666667</v>
      </c>
      <c r="F12" s="159" t="s">
        <v>3</v>
      </c>
      <c r="G12" s="60" t="s">
        <v>254</v>
      </c>
      <c r="H12" s="85">
        <v>19</v>
      </c>
      <c r="I12" s="84" t="s">
        <v>34</v>
      </c>
      <c r="J12" s="158" t="s">
        <v>253</v>
      </c>
      <c r="K12" s="57">
        <v>0.40902777777777777</v>
      </c>
      <c r="L12" s="58">
        <v>4</v>
      </c>
      <c r="M12" s="57">
        <v>0.41458333333333336</v>
      </c>
      <c r="N12" s="56"/>
      <c r="O12" s="60" t="s">
        <v>254</v>
      </c>
      <c r="P12" s="85">
        <v>10</v>
      </c>
      <c r="Q12" s="82" t="s">
        <v>34</v>
      </c>
    </row>
    <row r="13" spans="2:17" ht="45">
      <c r="B13" s="59" t="s">
        <v>269</v>
      </c>
      <c r="C13" s="57">
        <v>0.38611111111111113</v>
      </c>
      <c r="D13" s="56" t="s">
        <v>3</v>
      </c>
      <c r="E13" s="57"/>
      <c r="F13" s="56"/>
      <c r="G13" s="60"/>
      <c r="H13" s="83">
        <v>9.4444444444444442E-2</v>
      </c>
      <c r="I13" s="84" t="s">
        <v>33</v>
      </c>
      <c r="J13" s="59" t="s">
        <v>268</v>
      </c>
      <c r="K13" s="57">
        <v>0.42708333333333331</v>
      </c>
      <c r="L13" s="58"/>
      <c r="M13" s="57"/>
      <c r="N13" s="56" t="s">
        <v>3</v>
      </c>
      <c r="O13" s="60"/>
      <c r="P13" s="83">
        <v>5.1388888888888887E-2</v>
      </c>
      <c r="Q13" s="82" t="s">
        <v>33</v>
      </c>
    </row>
    <row r="14" spans="2:17" ht="45">
      <c r="B14" s="59"/>
      <c r="C14" s="57"/>
      <c r="D14" s="56"/>
      <c r="E14" s="57"/>
      <c r="F14" s="56"/>
      <c r="G14" s="60"/>
      <c r="H14" s="80">
        <v>0</v>
      </c>
      <c r="I14" s="81" t="s">
        <v>32</v>
      </c>
      <c r="J14" s="59" t="s">
        <v>267</v>
      </c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156"/>
      <c r="C15" s="155"/>
      <c r="D15" s="153"/>
      <c r="E15" s="154"/>
      <c r="F15" s="153"/>
      <c r="G15" s="152"/>
      <c r="H15" s="83">
        <f>H13*(100%+H14)</f>
        <v>9.4444444444444442E-2</v>
      </c>
      <c r="I15" s="84" t="s">
        <v>31</v>
      </c>
      <c r="J15" s="75"/>
      <c r="K15" s="151"/>
      <c r="L15" s="150"/>
      <c r="M15" s="74"/>
      <c r="N15" s="149"/>
      <c r="O15" s="77"/>
      <c r="P15" s="71">
        <f>P13*(100%+P14)</f>
        <v>6.1666666666666661E-2</v>
      </c>
      <c r="Q15" s="70" t="s">
        <v>31</v>
      </c>
    </row>
    <row r="16" spans="2:17" ht="25" customHeight="1">
      <c r="B16" s="672" t="s">
        <v>266</v>
      </c>
      <c r="C16" s="673"/>
      <c r="D16" s="673"/>
      <c r="E16" s="673"/>
      <c r="F16" s="673"/>
      <c r="G16" s="673"/>
      <c r="H16" s="673"/>
      <c r="I16" s="674"/>
      <c r="J16" s="675" t="s">
        <v>265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264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263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0.48055555555555557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0.48874999999999996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0.48958333333333331</v>
      </c>
      <c r="D24" s="571" t="s">
        <v>262</v>
      </c>
      <c r="E24" s="572"/>
      <c r="F24" s="572"/>
      <c r="G24" s="572"/>
      <c r="H24" s="572"/>
      <c r="I24" s="573"/>
      <c r="J24" s="565" t="s">
        <v>261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0.5625</v>
      </c>
      <c r="D25" s="538" t="s">
        <v>260</v>
      </c>
      <c r="E25" s="539"/>
      <c r="F25" s="539"/>
      <c r="G25" s="539"/>
      <c r="H25" s="539"/>
      <c r="I25" s="540"/>
      <c r="J25" s="568" t="s">
        <v>259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258</v>
      </c>
      <c r="C28" s="673"/>
      <c r="D28" s="673"/>
      <c r="E28" s="673"/>
      <c r="F28" s="673"/>
      <c r="G28" s="673"/>
      <c r="H28" s="673"/>
      <c r="I28" s="674"/>
      <c r="J28" s="672" t="s">
        <v>257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256</v>
      </c>
      <c r="D32" s="587"/>
      <c r="E32" s="587"/>
      <c r="F32" s="587"/>
      <c r="G32" s="587"/>
      <c r="H32" s="587"/>
      <c r="I32" s="588"/>
      <c r="J32" s="118" t="s">
        <v>48</v>
      </c>
      <c r="K32" s="541" t="s">
        <v>256</v>
      </c>
      <c r="L32" s="542"/>
      <c r="M32" s="542"/>
      <c r="N32" s="542"/>
      <c r="O32" s="542"/>
      <c r="P32" s="542"/>
      <c r="Q32" s="543"/>
    </row>
    <row r="33" spans="2:20" hidden="1">
      <c r="B33" s="30" t="s">
        <v>46</v>
      </c>
      <c r="C33" s="26" t="s">
        <v>12</v>
      </c>
      <c r="D33" s="117">
        <f>C25 +H41</f>
        <v>0.63541666666666663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0.62416666666666665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 ht="45">
      <c r="B36" s="97" t="s">
        <v>255</v>
      </c>
      <c r="C36" s="62"/>
      <c r="D36" s="96"/>
      <c r="E36" s="86">
        <v>0.65138888888888891</v>
      </c>
      <c r="F36" s="58" t="s">
        <v>3</v>
      </c>
      <c r="G36" s="95" t="s">
        <v>254</v>
      </c>
      <c r="H36" s="85">
        <v>6.7</v>
      </c>
      <c r="I36" s="84" t="s">
        <v>36</v>
      </c>
      <c r="J36" s="97" t="s">
        <v>255</v>
      </c>
      <c r="K36" s="62"/>
      <c r="L36" s="96"/>
      <c r="M36" s="86">
        <v>0.65138888888888891</v>
      </c>
      <c r="N36" s="58" t="s">
        <v>3</v>
      </c>
      <c r="O36" s="95" t="s">
        <v>254</v>
      </c>
      <c r="P36" s="91">
        <v>4.0999999999999996</v>
      </c>
      <c r="Q36" s="90" t="s">
        <v>36</v>
      </c>
    </row>
    <row r="37" spans="2:20" ht="45">
      <c r="B37" s="59" t="s">
        <v>253</v>
      </c>
      <c r="C37" s="57">
        <v>0.6645833333333333</v>
      </c>
      <c r="D37" s="89"/>
      <c r="E37" s="57">
        <v>0.67291666666666672</v>
      </c>
      <c r="F37" s="88">
        <v>3</v>
      </c>
      <c r="G37" s="60" t="s">
        <v>252</v>
      </c>
      <c r="H37" s="85">
        <v>21</v>
      </c>
      <c r="I37" s="84" t="s">
        <v>35</v>
      </c>
      <c r="J37" s="59" t="s">
        <v>253</v>
      </c>
      <c r="K37" s="57">
        <v>0.6645833333333333</v>
      </c>
      <c r="L37" s="89"/>
      <c r="M37" s="57">
        <v>0.67291666666666672</v>
      </c>
      <c r="N37" s="88">
        <v>3</v>
      </c>
      <c r="O37" s="60" t="s">
        <v>252</v>
      </c>
      <c r="P37" s="85">
        <v>10</v>
      </c>
      <c r="Q37" s="82" t="s">
        <v>35</v>
      </c>
      <c r="T37" s="1" t="s">
        <v>3</v>
      </c>
    </row>
    <row r="38" spans="2:20" ht="45">
      <c r="B38" s="59" t="s">
        <v>251</v>
      </c>
      <c r="C38" s="86">
        <v>0.68819444444444444</v>
      </c>
      <c r="D38" s="56">
        <v>6</v>
      </c>
      <c r="E38" s="57">
        <v>0.69027777777777777</v>
      </c>
      <c r="F38" s="56">
        <v>5</v>
      </c>
      <c r="G38" s="60" t="s">
        <v>250</v>
      </c>
      <c r="H38" s="85">
        <v>557</v>
      </c>
      <c r="I38" s="84" t="s">
        <v>34</v>
      </c>
      <c r="J38" s="59" t="s">
        <v>251</v>
      </c>
      <c r="K38" s="86">
        <v>0.68819444444444444</v>
      </c>
      <c r="L38" s="56">
        <v>6</v>
      </c>
      <c r="M38" s="57">
        <v>0.69027777777777777</v>
      </c>
      <c r="N38" s="56">
        <v>5</v>
      </c>
      <c r="O38" s="60" t="s">
        <v>250</v>
      </c>
      <c r="P38" s="85">
        <v>244</v>
      </c>
      <c r="Q38" s="82" t="s">
        <v>34</v>
      </c>
    </row>
    <row r="39" spans="2:20" ht="45">
      <c r="B39" s="59" t="s">
        <v>22</v>
      </c>
      <c r="C39" s="57">
        <v>0.72013888888888888</v>
      </c>
      <c r="D39" s="56"/>
      <c r="E39" s="57" t="s">
        <v>3</v>
      </c>
      <c r="F39" s="56" t="s">
        <v>3</v>
      </c>
      <c r="G39" s="60"/>
      <c r="H39" s="83">
        <v>7.2916666666666671E-2</v>
      </c>
      <c r="I39" s="84" t="s">
        <v>33</v>
      </c>
      <c r="J39" s="59" t="s">
        <v>22</v>
      </c>
      <c r="K39" s="57">
        <v>0.72013888888888888</v>
      </c>
      <c r="L39" s="56"/>
      <c r="M39" s="57" t="s">
        <v>3</v>
      </c>
      <c r="N39" s="56" t="s">
        <v>3</v>
      </c>
      <c r="O39" s="60"/>
      <c r="P39" s="83">
        <v>5.1388888888888887E-2</v>
      </c>
      <c r="Q39" s="82" t="s">
        <v>33</v>
      </c>
    </row>
    <row r="40" spans="2:20" ht="45">
      <c r="B40" s="59"/>
      <c r="C40" s="57"/>
      <c r="D40" s="56"/>
      <c r="E40" s="57" t="s">
        <v>3</v>
      </c>
      <c r="F40" s="56" t="s">
        <v>3</v>
      </c>
      <c r="G40" s="60" t="s">
        <v>3</v>
      </c>
      <c r="H40" s="80">
        <v>0</v>
      </c>
      <c r="I40" s="81" t="s">
        <v>32</v>
      </c>
      <c r="J40" s="59"/>
      <c r="K40" s="57"/>
      <c r="L40" s="58"/>
      <c r="M40" s="57"/>
      <c r="N40" s="56"/>
      <c r="O40" s="60"/>
      <c r="P40" s="80">
        <v>0.2</v>
      </c>
      <c r="Q40" s="79" t="s">
        <v>32</v>
      </c>
    </row>
    <row r="41" spans="2:20" ht="46" thickBot="1">
      <c r="B41" s="78"/>
      <c r="C41" s="74"/>
      <c r="D41" s="73"/>
      <c r="E41" s="57" t="s">
        <v>3</v>
      </c>
      <c r="F41" s="73"/>
      <c r="G41" s="77"/>
      <c r="H41" s="71">
        <f>H39*(100%+H40)</f>
        <v>7.2916666666666671E-2</v>
      </c>
      <c r="I41" s="76" t="s">
        <v>31</v>
      </c>
      <c r="J41" s="75"/>
      <c r="K41" s="74" t="s">
        <v>3</v>
      </c>
      <c r="L41" s="73"/>
      <c r="M41" s="74"/>
      <c r="N41" s="73"/>
      <c r="O41" s="72"/>
      <c r="P41" s="71">
        <f>P39*(100%+P40)</f>
        <v>6.1666666666666661E-2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59"/>
      <c r="C44" s="62"/>
      <c r="D44" s="61"/>
      <c r="E44" s="57"/>
      <c r="F44" s="56"/>
      <c r="G44" s="60"/>
      <c r="H44" s="49"/>
      <c r="I44" s="43"/>
      <c r="J44" s="97"/>
      <c r="K44" s="62"/>
      <c r="L44" s="96"/>
      <c r="M44" s="86"/>
      <c r="N44" s="58"/>
      <c r="O44" s="95"/>
      <c r="P44" s="43"/>
      <c r="Q44" s="54"/>
    </row>
    <row r="45" spans="2:20" ht="45">
      <c r="B45" s="59"/>
      <c r="C45" s="57"/>
      <c r="D45" s="58"/>
      <c r="E45" s="57"/>
      <c r="F45" s="56"/>
      <c r="G45" s="60"/>
      <c r="H45" s="49"/>
      <c r="I45" s="43"/>
      <c r="J45" s="59"/>
      <c r="K45" s="57"/>
      <c r="L45" s="89"/>
      <c r="M45" s="57"/>
      <c r="N45" s="88"/>
      <c r="O45" s="60"/>
      <c r="P45" s="43"/>
      <c r="Q45" s="54"/>
    </row>
    <row r="46" spans="2:20" ht="45">
      <c r="B46" s="158"/>
      <c r="C46" s="57"/>
      <c r="D46" s="58"/>
      <c r="E46" s="57"/>
      <c r="F46" s="56"/>
      <c r="G46" s="60"/>
      <c r="H46" s="49"/>
      <c r="I46" s="43"/>
      <c r="J46" s="59"/>
      <c r="K46" s="86"/>
      <c r="L46" s="56"/>
      <c r="M46" s="57"/>
      <c r="N46" s="56"/>
      <c r="O46" s="60"/>
      <c r="P46" s="43"/>
      <c r="Q46" s="54"/>
    </row>
    <row r="47" spans="2:20" ht="46" thickBot="1">
      <c r="B47" s="59"/>
      <c r="C47" s="57"/>
      <c r="D47" s="58"/>
      <c r="E47" s="57"/>
      <c r="F47" s="56"/>
      <c r="G47" s="60"/>
      <c r="H47" s="49"/>
      <c r="I47" s="43"/>
      <c r="J47" s="59"/>
      <c r="K47" s="57"/>
      <c r="L47" s="56"/>
      <c r="M47" s="57"/>
      <c r="N47" s="56"/>
      <c r="O47" s="60"/>
      <c r="P47" s="43"/>
      <c r="Q47" s="54"/>
    </row>
    <row r="48" spans="2:20" ht="46" thickBot="1">
      <c r="B48" s="59"/>
      <c r="C48" s="57"/>
      <c r="D48" s="58"/>
      <c r="E48" s="57"/>
      <c r="F48" s="56"/>
      <c r="G48" s="60"/>
      <c r="H48" s="49"/>
      <c r="I48" s="43"/>
      <c r="J48" s="48"/>
      <c r="K48" s="46"/>
      <c r="L48" s="47"/>
      <c r="M48" s="46"/>
      <c r="N48" s="45"/>
      <c r="O48" s="44"/>
      <c r="P48" s="43"/>
      <c r="Q48" s="42" t="s">
        <v>20</v>
      </c>
    </row>
    <row r="49" spans="2:21" ht="25" customHeight="1">
      <c r="B49" s="589" t="s">
        <v>249</v>
      </c>
      <c r="C49" s="590"/>
      <c r="D49" s="590"/>
      <c r="E49" s="590"/>
      <c r="F49" s="590"/>
      <c r="G49" s="590"/>
      <c r="H49" s="590"/>
      <c r="I49" s="591"/>
      <c r="J49" s="598" t="s">
        <v>18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0.48055555555555557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0.48874999999999996</v>
      </c>
    </row>
    <row r="58" spans="2:21">
      <c r="B58" s="30" t="s">
        <v>14</v>
      </c>
      <c r="C58" s="26" t="s">
        <v>12</v>
      </c>
      <c r="D58" s="25">
        <f>C25+H41</f>
        <v>0.63541666666666663</v>
      </c>
      <c r="E58" s="29" t="s">
        <v>3</v>
      </c>
      <c r="F58" s="622" t="s">
        <v>11</v>
      </c>
      <c r="G58" s="622"/>
      <c r="H58" s="28">
        <f>E36-D58</f>
        <v>1.5972222222222276E-2</v>
      </c>
      <c r="I58" s="27"/>
      <c r="J58" s="26" t="s">
        <v>13</v>
      </c>
      <c r="K58" s="26" t="s">
        <v>12</v>
      </c>
      <c r="L58" s="25">
        <f>C25+P41</f>
        <v>0.62416666666666665</v>
      </c>
      <c r="N58" s="622" t="s">
        <v>11</v>
      </c>
      <c r="O58" s="622"/>
      <c r="P58" s="24">
        <f>K37-L58</f>
        <v>4.0416666666666656E-2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B49:I54"/>
    <mergeCell ref="J49:Q54"/>
  </mergeCells>
  <hyperlinks>
    <hyperlink ref="J6" r:id="rId1" xr:uid="{2A5DAF3B-12CA-6A4F-8B68-42DBD0C6924C}"/>
    <hyperlink ref="K20:Q20" r:id="rId2" display="2025 Tannenheim VM B" xr:uid="{1F619681-CB7B-BD46-8CEF-293BB05C35EC}"/>
    <hyperlink ref="C20:I20" r:id="rId3" display="2025 Tannenheim VM A" xr:uid="{CA3F608C-6F0E-4B4C-8A64-3C7E86590262}"/>
  </hyperlinks>
  <printOptions horizontalCentered="1"/>
  <pageMargins left="0.25" right="0.25" top="0.75" bottom="0.75" header="0.3" footer="0.3"/>
  <pageSetup paperSize="9" scale="21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A4F8-BBF4-594F-B85C-05EBF41167F7}">
  <sheetPr>
    <tabColor rgb="FFFF0000"/>
    <pageSetUpPr fitToPage="1"/>
  </sheetPr>
  <dimension ref="B1:U81"/>
  <sheetViews>
    <sheetView zoomScale="50" zoomScaleNormal="50" zoomScalePageLayoutView="45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/>
    <row r="2" spans="2:17" ht="38" thickBot="1">
      <c r="B2" s="252"/>
      <c r="N2" s="180" t="s">
        <v>87</v>
      </c>
      <c r="O2" s="695">
        <v>45741</v>
      </c>
      <c r="P2" s="696"/>
      <c r="Q2" s="697"/>
    </row>
    <row r="3" spans="2:17" ht="38" thickBot="1"/>
    <row r="4" spans="2:17" ht="20" customHeight="1">
      <c r="B4" s="701" t="s">
        <v>248</v>
      </c>
      <c r="C4" s="702"/>
      <c r="D4" s="702"/>
      <c r="E4" s="702"/>
      <c r="F4" s="702"/>
      <c r="G4" s="702"/>
      <c r="H4" s="702"/>
      <c r="I4" s="703"/>
      <c r="J4" s="607" t="s">
        <v>247</v>
      </c>
      <c r="K4" s="608"/>
      <c r="L4" s="613" t="s">
        <v>246</v>
      </c>
      <c r="M4" s="614"/>
      <c r="N4" s="615"/>
      <c r="O4" s="681">
        <v>1.2132499999999999</v>
      </c>
      <c r="P4" s="682"/>
      <c r="Q4" s="683"/>
    </row>
    <row r="5" spans="2:17" ht="20" customHeight="1" thickBot="1">
      <c r="B5" s="704"/>
      <c r="C5" s="705"/>
      <c r="D5" s="705"/>
      <c r="E5" s="705"/>
      <c r="F5" s="705"/>
      <c r="G5" s="705"/>
      <c r="H5" s="705"/>
      <c r="I5" s="706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707"/>
      <c r="C6" s="708"/>
      <c r="D6" s="708"/>
      <c r="E6" s="708"/>
      <c r="F6" s="708"/>
      <c r="G6" s="708"/>
      <c r="H6" s="708"/>
      <c r="I6" s="709"/>
      <c r="J6" s="611" t="s">
        <v>245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>
      <c r="B10" s="273" t="s">
        <v>22</v>
      </c>
      <c r="C10" s="196"/>
      <c r="D10" s="197"/>
      <c r="E10" s="192">
        <v>0.33680555555555558</v>
      </c>
      <c r="F10" s="191">
        <v>4</v>
      </c>
      <c r="G10" s="190" t="s">
        <v>219</v>
      </c>
      <c r="H10" s="85">
        <v>13.07</v>
      </c>
      <c r="I10" s="161" t="s">
        <v>36</v>
      </c>
      <c r="J10" s="193" t="s">
        <v>22</v>
      </c>
      <c r="K10" s="196"/>
      <c r="L10" s="262"/>
      <c r="M10" s="192">
        <v>0.37847222222222221</v>
      </c>
      <c r="N10" s="191">
        <v>5</v>
      </c>
      <c r="O10" s="190" t="s">
        <v>219</v>
      </c>
      <c r="P10" s="160">
        <v>5.5</v>
      </c>
      <c r="Q10" s="82" t="s">
        <v>36</v>
      </c>
    </row>
    <row r="11" spans="2:17">
      <c r="B11" s="271" t="s">
        <v>220</v>
      </c>
      <c r="C11" s="192">
        <v>0.36319444444444443</v>
      </c>
      <c r="D11" s="191">
        <v>3</v>
      </c>
      <c r="E11" s="192">
        <v>0.36666666666666664</v>
      </c>
      <c r="F11" s="191">
        <v>2</v>
      </c>
      <c r="G11" s="190" t="s">
        <v>244</v>
      </c>
      <c r="H11" s="85" t="s">
        <v>243</v>
      </c>
      <c r="I11" s="84" t="s">
        <v>35</v>
      </c>
      <c r="J11" s="193" t="s">
        <v>220</v>
      </c>
      <c r="K11" s="192">
        <v>0.40486111111111112</v>
      </c>
      <c r="L11" s="261">
        <v>3</v>
      </c>
      <c r="M11" s="192">
        <v>0.40833333333333333</v>
      </c>
      <c r="N11" s="191" t="s">
        <v>242</v>
      </c>
      <c r="O11" s="190" t="s">
        <v>241</v>
      </c>
      <c r="P11" s="85" t="s">
        <v>240</v>
      </c>
      <c r="Q11" s="82" t="s">
        <v>35</v>
      </c>
    </row>
    <row r="12" spans="2:17">
      <c r="B12" s="271" t="s">
        <v>239</v>
      </c>
      <c r="C12" s="192">
        <v>0.36944444444444446</v>
      </c>
      <c r="D12" s="191" t="s">
        <v>3</v>
      </c>
      <c r="E12" s="192"/>
      <c r="F12" s="249" t="s">
        <v>3</v>
      </c>
      <c r="G12" s="190" t="s">
        <v>3</v>
      </c>
      <c r="H12" s="85" t="s">
        <v>238</v>
      </c>
      <c r="I12" s="84" t="s">
        <v>34</v>
      </c>
      <c r="J12" s="248" t="s">
        <v>237</v>
      </c>
      <c r="K12" s="192">
        <v>0.41458333333333336</v>
      </c>
      <c r="L12" s="261"/>
      <c r="M12" s="192" t="s">
        <v>3</v>
      </c>
      <c r="N12" s="191"/>
      <c r="O12" s="190"/>
      <c r="P12" s="85" t="s">
        <v>236</v>
      </c>
      <c r="Q12" s="82" t="s">
        <v>34</v>
      </c>
    </row>
    <row r="13" spans="2:17">
      <c r="B13" s="272"/>
      <c r="C13" s="192" t="s">
        <v>3</v>
      </c>
      <c r="D13" s="191" t="s">
        <v>3</v>
      </c>
      <c r="E13" s="192"/>
      <c r="F13" s="191" t="s">
        <v>3</v>
      </c>
      <c r="G13" s="190"/>
      <c r="H13" s="83">
        <v>0.13333333333333333</v>
      </c>
      <c r="I13" s="84" t="s">
        <v>33</v>
      </c>
      <c r="J13" s="193"/>
      <c r="K13" s="192"/>
      <c r="L13" s="261"/>
      <c r="M13" s="192"/>
      <c r="N13" s="191" t="s">
        <v>3</v>
      </c>
      <c r="O13" s="190"/>
      <c r="P13" s="83">
        <v>5.6250000000000001E-2</v>
      </c>
      <c r="Q13" s="82" t="s">
        <v>33</v>
      </c>
    </row>
    <row r="14" spans="2:17">
      <c r="B14" s="271"/>
      <c r="C14" s="192"/>
      <c r="D14" s="191"/>
      <c r="E14" s="192"/>
      <c r="F14" s="191"/>
      <c r="G14" s="190"/>
      <c r="H14" s="80">
        <v>0</v>
      </c>
      <c r="I14" s="81" t="s">
        <v>32</v>
      </c>
      <c r="J14" s="193"/>
      <c r="K14" s="192"/>
      <c r="L14" s="261"/>
      <c r="M14" s="192"/>
      <c r="N14" s="191"/>
      <c r="O14" s="190"/>
      <c r="P14" s="80">
        <v>0.2</v>
      </c>
      <c r="Q14" s="82" t="s">
        <v>32</v>
      </c>
    </row>
    <row r="15" spans="2:17" ht="38" thickBot="1">
      <c r="B15" s="270"/>
      <c r="C15" s="245"/>
      <c r="D15" s="243"/>
      <c r="E15" s="244"/>
      <c r="F15" s="243"/>
      <c r="G15" s="242"/>
      <c r="H15" s="83">
        <f>H13*(100%+H14)</f>
        <v>0.13333333333333333</v>
      </c>
      <c r="I15" s="84" t="s">
        <v>31</v>
      </c>
      <c r="J15" s="204"/>
      <c r="K15" s="241"/>
      <c r="L15" s="269"/>
      <c r="M15" s="206"/>
      <c r="N15" s="239"/>
      <c r="O15" s="205"/>
      <c r="P15" s="71">
        <f>P13*(100%+P14)</f>
        <v>6.7500000000000004E-2</v>
      </c>
      <c r="Q15" s="70" t="s">
        <v>31</v>
      </c>
    </row>
    <row r="16" spans="2:17" ht="25" customHeight="1">
      <c r="B16" s="672" t="s">
        <v>235</v>
      </c>
      <c r="C16" s="673"/>
      <c r="D16" s="673"/>
      <c r="E16" s="673"/>
      <c r="F16" s="673"/>
      <c r="G16" s="673"/>
      <c r="H16" s="673"/>
      <c r="I16" s="674"/>
      <c r="J16" s="675" t="s">
        <v>234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233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232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0.50277777777777777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0.48208333333333336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>
      <c r="B24" s="130" t="s">
        <v>59</v>
      </c>
      <c r="C24" s="234">
        <v>0.48958333333333331</v>
      </c>
      <c r="D24" s="714" t="s">
        <v>231</v>
      </c>
      <c r="E24" s="715"/>
      <c r="F24" s="715"/>
      <c r="G24" s="715"/>
      <c r="H24" s="715"/>
      <c r="I24" s="716"/>
      <c r="J24" s="607" t="s">
        <v>230</v>
      </c>
      <c r="K24" s="754"/>
      <c r="L24" s="754"/>
      <c r="M24" s="754"/>
      <c r="N24" s="754"/>
      <c r="O24" s="754"/>
      <c r="P24" s="754"/>
      <c r="Q24" s="608"/>
    </row>
    <row r="25" spans="2:17" ht="38" thickBot="1">
      <c r="B25" s="128" t="s">
        <v>56</v>
      </c>
      <c r="C25" s="233">
        <v>0.58333333333333337</v>
      </c>
      <c r="D25" s="698" t="s">
        <v>229</v>
      </c>
      <c r="E25" s="699"/>
      <c r="F25" s="699"/>
      <c r="G25" s="699"/>
      <c r="H25" s="699"/>
      <c r="I25" s="700"/>
      <c r="J25" s="693" t="s">
        <v>228</v>
      </c>
      <c r="K25" s="713"/>
      <c r="L25" s="713"/>
      <c r="M25" s="713"/>
      <c r="N25" s="713"/>
      <c r="O25" s="713"/>
      <c r="P25" s="713"/>
      <c r="Q25" s="61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227</v>
      </c>
      <c r="C28" s="673"/>
      <c r="D28" s="673"/>
      <c r="E28" s="673"/>
      <c r="F28" s="673"/>
      <c r="G28" s="673"/>
      <c r="H28" s="673"/>
      <c r="I28" s="674"/>
      <c r="J28" s="672" t="s">
        <v>226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225</v>
      </c>
      <c r="D32" s="587"/>
      <c r="E32" s="587"/>
      <c r="F32" s="587"/>
      <c r="G32" s="587"/>
      <c r="H32" s="587"/>
      <c r="I32" s="588"/>
      <c r="J32" s="118" t="s">
        <v>48</v>
      </c>
      <c r="K32" s="541"/>
      <c r="L32" s="542"/>
      <c r="M32" s="542"/>
      <c r="N32" s="542"/>
      <c r="O32" s="542"/>
      <c r="P32" s="542"/>
      <c r="Q32" s="543"/>
    </row>
    <row r="33" spans="2:20" hidden="1">
      <c r="B33" s="30" t="s">
        <v>46</v>
      </c>
      <c r="C33" s="26" t="s">
        <v>12</v>
      </c>
      <c r="D33" s="117">
        <f>C25 +H41</f>
        <v>0.625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0.58333333333333337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>
      <c r="B36" s="226" t="s">
        <v>220</v>
      </c>
      <c r="C36" s="225"/>
      <c r="D36" s="224"/>
      <c r="E36" s="213">
        <v>0.65763888888888888</v>
      </c>
      <c r="F36" s="223">
        <v>5</v>
      </c>
      <c r="G36" s="222" t="s">
        <v>224</v>
      </c>
      <c r="H36" s="85">
        <v>1.3</v>
      </c>
      <c r="I36" s="84" t="s">
        <v>36</v>
      </c>
      <c r="J36" s="221"/>
      <c r="K36" s="220"/>
      <c r="L36" s="268"/>
      <c r="M36" s="218"/>
      <c r="N36" s="210" t="s">
        <v>3</v>
      </c>
      <c r="O36" s="217"/>
      <c r="P36" s="91" t="s">
        <v>3</v>
      </c>
      <c r="Q36" s="90" t="s">
        <v>36</v>
      </c>
    </row>
    <row r="37" spans="2:20">
      <c r="B37" s="193" t="s">
        <v>22</v>
      </c>
      <c r="C37" s="267">
        <v>0.68263888888888891</v>
      </c>
      <c r="D37" s="191">
        <v>13</v>
      </c>
      <c r="E37" s="192"/>
      <c r="F37" s="266"/>
      <c r="G37" s="190" t="s">
        <v>3</v>
      </c>
      <c r="H37" s="85" t="s">
        <v>223</v>
      </c>
      <c r="I37" s="84" t="s">
        <v>35</v>
      </c>
      <c r="J37" s="193"/>
      <c r="K37" s="215"/>
      <c r="L37" s="265"/>
      <c r="M37" s="211" t="s">
        <v>3</v>
      </c>
      <c r="N37" s="210"/>
      <c r="O37" s="209"/>
      <c r="P37" s="85" t="s">
        <v>3</v>
      </c>
      <c r="Q37" s="82" t="s">
        <v>35</v>
      </c>
      <c r="T37" s="1" t="s">
        <v>3</v>
      </c>
    </row>
    <row r="38" spans="2:20">
      <c r="B38" s="193" t="s">
        <v>3</v>
      </c>
      <c r="C38" s="264" t="s">
        <v>3</v>
      </c>
      <c r="D38" s="191"/>
      <c r="E38" s="192"/>
      <c r="F38" s="210" t="s">
        <v>3</v>
      </c>
      <c r="G38" s="190"/>
      <c r="H38" s="85" t="s">
        <v>222</v>
      </c>
      <c r="I38" s="84" t="s">
        <v>34</v>
      </c>
      <c r="J38" s="193" t="s">
        <v>3</v>
      </c>
      <c r="K38" s="211" t="s">
        <v>3</v>
      </c>
      <c r="L38" s="223"/>
      <c r="M38" s="211"/>
      <c r="N38" s="210" t="s">
        <v>3</v>
      </c>
      <c r="O38" s="209"/>
      <c r="P38" s="85"/>
      <c r="Q38" s="82" t="s">
        <v>34</v>
      </c>
    </row>
    <row r="39" spans="2:20">
      <c r="B39" s="193"/>
      <c r="C39" s="192"/>
      <c r="D39" s="191"/>
      <c r="E39" s="192"/>
      <c r="F39" s="210" t="s">
        <v>3</v>
      </c>
      <c r="G39" s="190"/>
      <c r="H39" s="83">
        <v>3.4722222222222224E-2</v>
      </c>
      <c r="I39" s="84" t="s">
        <v>33</v>
      </c>
      <c r="J39" s="193"/>
      <c r="K39" s="211"/>
      <c r="L39" s="223"/>
      <c r="M39" s="211" t="s">
        <v>3</v>
      </c>
      <c r="N39" s="210" t="s">
        <v>3</v>
      </c>
      <c r="O39" s="209" t="s">
        <v>3</v>
      </c>
      <c r="P39" s="83">
        <v>0</v>
      </c>
      <c r="Q39" s="82" t="s">
        <v>33</v>
      </c>
    </row>
    <row r="40" spans="2:20">
      <c r="B40" s="193"/>
      <c r="C40" s="192"/>
      <c r="D40" s="191"/>
      <c r="E40" s="192"/>
      <c r="F40" s="210" t="s">
        <v>3</v>
      </c>
      <c r="G40" s="190" t="s">
        <v>3</v>
      </c>
      <c r="H40" s="80">
        <v>0.2</v>
      </c>
      <c r="I40" s="81" t="s">
        <v>32</v>
      </c>
      <c r="J40" s="193"/>
      <c r="K40" s="211"/>
      <c r="L40" s="223"/>
      <c r="M40" s="211"/>
      <c r="N40" s="210"/>
      <c r="O40" s="209"/>
      <c r="P40" s="80">
        <v>0.2</v>
      </c>
      <c r="Q40" s="79" t="s">
        <v>32</v>
      </c>
    </row>
    <row r="41" spans="2:20" ht="38" thickBot="1">
      <c r="B41" s="263"/>
      <c r="C41" s="206"/>
      <c r="D41" s="207"/>
      <c r="E41" s="206"/>
      <c r="F41" s="201"/>
      <c r="G41" s="205"/>
      <c r="H41" s="71">
        <f>H39*(100%+H40)</f>
        <v>4.1666666666666664E-2</v>
      </c>
      <c r="I41" s="76" t="s">
        <v>31</v>
      </c>
      <c r="J41" s="204"/>
      <c r="K41" s="202" t="s">
        <v>3</v>
      </c>
      <c r="L41" s="201"/>
      <c r="M41" s="202"/>
      <c r="N41" s="201"/>
      <c r="O41" s="200"/>
      <c r="P41" s="71">
        <f>P39*(100%+P40)</f>
        <v>0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>
      <c r="B44" s="193" t="s">
        <v>22</v>
      </c>
      <c r="C44" s="196"/>
      <c r="D44" s="197" t="s">
        <v>3</v>
      </c>
      <c r="E44" s="192">
        <v>0.46180555555555558</v>
      </c>
      <c r="F44" s="191">
        <v>5</v>
      </c>
      <c r="G44" s="190" t="s">
        <v>219</v>
      </c>
      <c r="H44" s="49"/>
      <c r="I44" s="43"/>
      <c r="J44" s="193" t="s">
        <v>218</v>
      </c>
      <c r="K44" s="196"/>
      <c r="L44" s="262"/>
      <c r="M44" s="192">
        <v>0.58958333333333335</v>
      </c>
      <c r="N44" s="191" t="s">
        <v>3</v>
      </c>
      <c r="O44" s="190" t="s">
        <v>221</v>
      </c>
      <c r="P44" s="43"/>
      <c r="Q44" s="54"/>
    </row>
    <row r="45" spans="2:20">
      <c r="B45" s="193" t="s">
        <v>220</v>
      </c>
      <c r="C45" s="192">
        <v>0.48819444444444443</v>
      </c>
      <c r="D45" s="191">
        <v>3</v>
      </c>
      <c r="E45" s="192">
        <v>0.49027777777777776</v>
      </c>
      <c r="F45" s="191" t="s">
        <v>3</v>
      </c>
      <c r="G45" s="190" t="s">
        <v>221</v>
      </c>
      <c r="H45" s="49"/>
      <c r="I45" s="43"/>
      <c r="J45" s="193" t="s">
        <v>220</v>
      </c>
      <c r="K45" s="192">
        <v>0.59236111111111112</v>
      </c>
      <c r="L45" s="261"/>
      <c r="M45" s="192">
        <v>0.59513888888888888</v>
      </c>
      <c r="N45" s="191">
        <v>3</v>
      </c>
      <c r="O45" s="190" t="s">
        <v>219</v>
      </c>
      <c r="P45" s="43"/>
      <c r="Q45" s="54"/>
    </row>
    <row r="46" spans="2:20">
      <c r="B46" s="193" t="s">
        <v>218</v>
      </c>
      <c r="C46" s="192">
        <v>0.49236111111111114</v>
      </c>
      <c r="D46" s="191"/>
      <c r="E46" s="192"/>
      <c r="F46" s="191" t="s">
        <v>3</v>
      </c>
      <c r="G46" s="190"/>
      <c r="H46" s="49"/>
      <c r="I46" s="43"/>
      <c r="J46" s="193" t="s">
        <v>22</v>
      </c>
      <c r="K46" s="192">
        <v>0.62152777777777779</v>
      </c>
      <c r="L46" s="261"/>
      <c r="M46" s="192"/>
      <c r="N46" s="191"/>
      <c r="O46" s="190"/>
      <c r="P46" s="43"/>
      <c r="Q46" s="54"/>
    </row>
    <row r="47" spans="2:20" ht="38" thickBot="1">
      <c r="B47" s="193"/>
      <c r="C47" s="192"/>
      <c r="D47" s="191"/>
      <c r="E47" s="192"/>
      <c r="F47" s="191"/>
      <c r="G47" s="190" t="s">
        <v>3</v>
      </c>
      <c r="H47" s="49"/>
      <c r="I47" s="43"/>
      <c r="J47" s="193"/>
      <c r="K47" s="192"/>
      <c r="L47" s="261"/>
      <c r="M47" s="192" t="s">
        <v>3</v>
      </c>
      <c r="N47" s="191"/>
      <c r="O47" s="190" t="s">
        <v>3</v>
      </c>
      <c r="P47" s="43"/>
      <c r="Q47" s="54"/>
    </row>
    <row r="48" spans="2:20" ht="38" thickBot="1">
      <c r="B48" s="260"/>
      <c r="C48" s="259" t="s">
        <v>3</v>
      </c>
      <c r="D48" s="258"/>
      <c r="E48" s="259"/>
      <c r="F48" s="258" t="s">
        <v>3</v>
      </c>
      <c r="G48" s="257"/>
      <c r="H48" s="49"/>
      <c r="I48" s="43"/>
      <c r="J48" s="260"/>
      <c r="K48" s="259"/>
      <c r="L48" s="243"/>
      <c r="M48" s="259" t="s">
        <v>3</v>
      </c>
      <c r="N48" s="258"/>
      <c r="O48" s="257"/>
      <c r="P48" s="43"/>
      <c r="Q48" s="42" t="s">
        <v>20</v>
      </c>
    </row>
    <row r="49" spans="2:21" ht="25" customHeight="1">
      <c r="B49" s="590" t="s">
        <v>217</v>
      </c>
      <c r="C49" s="590"/>
      <c r="D49" s="590"/>
      <c r="E49" s="590"/>
      <c r="F49" s="590"/>
      <c r="G49" s="590"/>
      <c r="H49" s="590"/>
      <c r="I49" s="591"/>
      <c r="J49" s="598" t="s">
        <v>18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3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3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3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3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6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0.50277777777777777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0.48208333333333336</v>
      </c>
    </row>
    <row r="58" spans="2:21">
      <c r="B58" s="30" t="s">
        <v>14</v>
      </c>
      <c r="C58" s="26" t="s">
        <v>12</v>
      </c>
      <c r="D58" s="25">
        <f>C25+H41</f>
        <v>0.625</v>
      </c>
      <c r="E58" s="29" t="s">
        <v>3</v>
      </c>
      <c r="F58" s="622" t="s">
        <v>11</v>
      </c>
      <c r="G58" s="622"/>
      <c r="H58" s="28">
        <f>E36-D58</f>
        <v>3.2638888888888884E-2</v>
      </c>
      <c r="I58" s="27"/>
      <c r="J58" s="26" t="s">
        <v>13</v>
      </c>
      <c r="K58" s="26" t="s">
        <v>12</v>
      </c>
      <c r="L58" s="25">
        <f>C25+P41</f>
        <v>0.58333333333333337</v>
      </c>
      <c r="N58" s="622" t="s">
        <v>11</v>
      </c>
      <c r="O58" s="622"/>
      <c r="P58" s="24">
        <f>K37-L58</f>
        <v>-0.58333333333333337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</mergeCells>
  <hyperlinks>
    <hyperlink ref="J6" r:id="rId1" xr:uid="{23D2AFB8-A2CE-8D46-B201-852D4215486B}"/>
    <hyperlink ref="C20:I20" r:id="rId2" display="Herblingen A" xr:uid="{0C5DA3FD-785A-674B-9DF6-D6EC92AD7430}"/>
    <hyperlink ref="K20:Q20" r:id="rId3" display="Büsingen B" xr:uid="{9C5CFAF7-DF0D-A548-A286-0B6769E0DA19}"/>
    <hyperlink ref="C32:I32" r:id="rId4" display="Schaffhausen A/B" xr:uid="{66BCE19C-0233-704E-8DD4-BD9F32161F89}"/>
    <hyperlink ref="J25" r:id="rId5" xr:uid="{4AAD01D0-666A-744C-A5E3-965DAF5C2E8D}"/>
  </hyperlinks>
  <printOptions horizontalCentered="1"/>
  <pageMargins left="0.25" right="0.25" top="0.75" bottom="0.75" header="0.3" footer="0.3"/>
  <pageSetup paperSize="9" scale="30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F952-4F6D-654A-BD50-A944CF01AA19}">
  <sheetPr>
    <tabColor rgb="FFFF0000"/>
    <pageSetUpPr fitToPage="1"/>
  </sheetPr>
  <dimension ref="B1:U81"/>
  <sheetViews>
    <sheetView zoomScale="50" zoomScaleNormal="50" zoomScalePageLayoutView="45" workbookViewId="0">
      <selection activeCell="N15" sqref="N15"/>
    </sheetView>
  </sheetViews>
  <sheetFormatPr baseColWidth="10" defaultColWidth="9.28515625" defaultRowHeight="37"/>
  <cols>
    <col min="1" max="1" width="0.85546875" style="1" customWidth="1"/>
    <col min="2" max="2" width="56.140625" style="1" customWidth="1"/>
    <col min="3" max="7" width="17.85546875" style="2" customWidth="1"/>
    <col min="8" max="8" width="12.42578125" style="2" customWidth="1"/>
    <col min="9" max="9" width="11" style="2" customWidth="1"/>
    <col min="10" max="10" width="55.85546875" style="2" customWidth="1"/>
    <col min="11" max="11" width="17.85546875" style="2" customWidth="1"/>
    <col min="12" max="12" width="17.85546875" style="4" customWidth="1"/>
    <col min="13" max="13" width="17.85546875" style="3" customWidth="1"/>
    <col min="14" max="15" width="17.85546875" style="2" customWidth="1"/>
    <col min="16" max="16" width="13.7109375" style="2" customWidth="1"/>
    <col min="17" max="17" width="11" style="2" customWidth="1"/>
    <col min="18" max="16384" width="9.28515625" style="1"/>
  </cols>
  <sheetData>
    <row r="1" spans="2:17" ht="38" thickBot="1">
      <c r="B1" s="186"/>
      <c r="C1" s="183"/>
      <c r="D1" s="183"/>
      <c r="E1" s="183"/>
      <c r="F1" s="183"/>
      <c r="G1" s="183"/>
      <c r="H1" s="183"/>
      <c r="I1" s="183"/>
      <c r="J1" s="183"/>
      <c r="K1" s="183"/>
      <c r="L1" s="185"/>
      <c r="M1" s="184"/>
      <c r="N1" s="183"/>
      <c r="O1" s="183"/>
      <c r="P1" s="183"/>
      <c r="Q1" s="182"/>
    </row>
    <row r="2" spans="2:17" ht="46" thickBot="1">
      <c r="B2" s="181"/>
      <c r="N2" s="180" t="s">
        <v>87</v>
      </c>
      <c r="O2" s="535">
        <v>45755</v>
      </c>
      <c r="P2" s="536"/>
      <c r="Q2" s="537"/>
    </row>
    <row r="3" spans="2:17" ht="38" thickBot="1">
      <c r="B3" s="179"/>
      <c r="Q3" s="178"/>
    </row>
    <row r="4" spans="2:17" ht="20" customHeight="1">
      <c r="B4" s="544" t="s">
        <v>86</v>
      </c>
      <c r="C4" s="545"/>
      <c r="D4" s="545"/>
      <c r="E4" s="545"/>
      <c r="F4" s="545"/>
      <c r="G4" s="545"/>
      <c r="H4" s="545"/>
      <c r="I4" s="546"/>
      <c r="J4" s="607" t="s">
        <v>85</v>
      </c>
      <c r="K4" s="608"/>
      <c r="L4" s="613" t="s">
        <v>84</v>
      </c>
      <c r="M4" s="614"/>
      <c r="N4" s="615"/>
      <c r="O4" s="681">
        <v>1.8425</v>
      </c>
      <c r="P4" s="682"/>
      <c r="Q4" s="683"/>
    </row>
    <row r="5" spans="2:17" ht="20" customHeight="1" thickBot="1">
      <c r="B5" s="547"/>
      <c r="C5" s="548"/>
      <c r="D5" s="548"/>
      <c r="E5" s="548"/>
      <c r="F5" s="548"/>
      <c r="G5" s="548"/>
      <c r="H5" s="548"/>
      <c r="I5" s="549"/>
      <c r="J5" s="609"/>
      <c r="K5" s="610"/>
      <c r="L5" s="616"/>
      <c r="M5" s="617"/>
      <c r="N5" s="618"/>
      <c r="O5" s="684"/>
      <c r="P5" s="685"/>
      <c r="Q5" s="686"/>
    </row>
    <row r="6" spans="2:17" ht="38" thickBot="1">
      <c r="B6" s="550"/>
      <c r="C6" s="551"/>
      <c r="D6" s="551"/>
      <c r="E6" s="551"/>
      <c r="F6" s="551"/>
      <c r="G6" s="551"/>
      <c r="H6" s="551"/>
      <c r="I6" s="552"/>
      <c r="J6" s="611" t="s">
        <v>83</v>
      </c>
      <c r="K6" s="612"/>
      <c r="L6" s="619" t="str">
        <f>HYPERLINK("mailto:"&amp;K6,"Anmeldung")</f>
        <v>Anmeldung</v>
      </c>
      <c r="M6" s="620"/>
      <c r="N6" s="621"/>
      <c r="O6" s="687"/>
      <c r="P6" s="688"/>
      <c r="Q6" s="689"/>
    </row>
    <row r="7" spans="2:17" ht="38" thickBot="1">
      <c r="B7" s="177"/>
      <c r="C7" s="175"/>
      <c r="D7" s="176"/>
      <c r="E7" s="175"/>
      <c r="F7" s="175"/>
      <c r="G7" s="175"/>
      <c r="H7" s="175"/>
      <c r="I7" s="175"/>
      <c r="J7" s="174"/>
      <c r="K7" s="20"/>
      <c r="L7" s="173"/>
      <c r="M7" s="11"/>
      <c r="N7" s="172"/>
      <c r="O7" s="172"/>
      <c r="P7" s="171"/>
      <c r="Q7" s="170"/>
    </row>
    <row r="8" spans="2:17" ht="60" customHeight="1" thickBot="1">
      <c r="B8" s="661" t="s">
        <v>82</v>
      </c>
      <c r="C8" s="662"/>
      <c r="D8" s="662"/>
      <c r="E8" s="662"/>
      <c r="F8" s="662"/>
      <c r="G8" s="662"/>
      <c r="H8" s="662"/>
      <c r="I8" s="663"/>
      <c r="J8" s="661" t="s">
        <v>81</v>
      </c>
      <c r="K8" s="662"/>
      <c r="L8" s="662"/>
      <c r="M8" s="662"/>
      <c r="N8" s="662"/>
      <c r="O8" s="662"/>
      <c r="P8" s="662"/>
      <c r="Q8" s="663"/>
    </row>
    <row r="9" spans="2:17" ht="38" thickBot="1">
      <c r="B9" s="169" t="s">
        <v>80</v>
      </c>
      <c r="C9" s="167" t="s">
        <v>42</v>
      </c>
      <c r="D9" s="168" t="s">
        <v>41</v>
      </c>
      <c r="E9" s="167" t="s">
        <v>79</v>
      </c>
      <c r="F9" s="167" t="s">
        <v>41</v>
      </c>
      <c r="G9" s="167" t="s">
        <v>77</v>
      </c>
      <c r="H9" s="664" t="s">
        <v>39</v>
      </c>
      <c r="I9" s="665"/>
      <c r="J9" s="103" t="s">
        <v>78</v>
      </c>
      <c r="K9" s="164" t="s">
        <v>42</v>
      </c>
      <c r="L9" s="166" t="s">
        <v>41</v>
      </c>
      <c r="M9" s="165" t="s">
        <v>34</v>
      </c>
      <c r="N9" s="164" t="s">
        <v>41</v>
      </c>
      <c r="O9" s="164" t="s">
        <v>77</v>
      </c>
      <c r="P9" s="666" t="s">
        <v>39</v>
      </c>
      <c r="Q9" s="667"/>
    </row>
    <row r="10" spans="2:17" ht="45">
      <c r="B10" s="94" t="s">
        <v>22</v>
      </c>
      <c r="C10" s="163"/>
      <c r="D10" s="162"/>
      <c r="E10" s="57">
        <v>0.34444444444444444</v>
      </c>
      <c r="F10" s="56" t="s">
        <v>28</v>
      </c>
      <c r="G10" s="60" t="s">
        <v>76</v>
      </c>
      <c r="H10" s="85" t="s">
        <v>75</v>
      </c>
      <c r="I10" s="161" t="s">
        <v>36</v>
      </c>
      <c r="J10" s="59" t="s">
        <v>22</v>
      </c>
      <c r="K10" s="62"/>
      <c r="L10" s="61"/>
      <c r="M10" s="57">
        <v>0.37777777777777777</v>
      </c>
      <c r="N10" s="56">
        <v>5</v>
      </c>
      <c r="O10" s="60" t="s">
        <v>24</v>
      </c>
      <c r="P10" s="160" t="s">
        <v>74</v>
      </c>
      <c r="Q10" s="82" t="s">
        <v>36</v>
      </c>
    </row>
    <row r="11" spans="2:17" ht="45">
      <c r="B11" s="59" t="s">
        <v>73</v>
      </c>
      <c r="C11" s="57">
        <v>0.35972222222222222</v>
      </c>
      <c r="D11" s="56">
        <v>7</v>
      </c>
      <c r="E11" s="57">
        <v>0.36666666666666664</v>
      </c>
      <c r="F11" s="56" t="s">
        <v>70</v>
      </c>
      <c r="G11" s="60" t="s">
        <v>72</v>
      </c>
      <c r="H11" s="85">
        <v>328</v>
      </c>
      <c r="I11" s="84" t="s">
        <v>35</v>
      </c>
      <c r="J11" s="59" t="s">
        <v>71</v>
      </c>
      <c r="K11" s="57">
        <v>0.3888888888888889</v>
      </c>
      <c r="L11" s="58">
        <v>5</v>
      </c>
      <c r="M11" s="57">
        <v>0.39097222222222222</v>
      </c>
      <c r="N11" s="56" t="s">
        <v>70</v>
      </c>
      <c r="O11" s="60" t="s">
        <v>69</v>
      </c>
      <c r="P11" s="85">
        <v>119</v>
      </c>
      <c r="Q11" s="82" t="s">
        <v>35</v>
      </c>
    </row>
    <row r="12" spans="2:17" ht="45">
      <c r="B12" s="59" t="s">
        <v>68</v>
      </c>
      <c r="C12" s="57">
        <v>0.37013888888888891</v>
      </c>
      <c r="D12" s="56" t="s">
        <v>3</v>
      </c>
      <c r="E12" s="57"/>
      <c r="F12" s="159" t="s">
        <v>3</v>
      </c>
      <c r="G12" s="60" t="s">
        <v>3</v>
      </c>
      <c r="H12" s="85">
        <v>190</v>
      </c>
      <c r="I12" s="84" t="s">
        <v>34</v>
      </c>
      <c r="J12" s="158" t="s">
        <v>67</v>
      </c>
      <c r="K12" s="57">
        <v>0.40486111111111112</v>
      </c>
      <c r="L12" s="58"/>
      <c r="M12" s="57"/>
      <c r="N12" s="56"/>
      <c r="O12" s="60"/>
      <c r="P12" s="85">
        <v>131</v>
      </c>
      <c r="Q12" s="82" t="s">
        <v>34</v>
      </c>
    </row>
    <row r="13" spans="2:17" ht="45">
      <c r="B13" s="157"/>
      <c r="C13" s="57" t="s">
        <v>3</v>
      </c>
      <c r="D13" s="56" t="s">
        <v>3</v>
      </c>
      <c r="E13" s="57"/>
      <c r="F13" s="56"/>
      <c r="G13" s="60"/>
      <c r="H13" s="83">
        <v>0.12430555555555556</v>
      </c>
      <c r="I13" s="84" t="s">
        <v>33</v>
      </c>
      <c r="J13" s="59"/>
      <c r="K13" s="57"/>
      <c r="L13" s="58"/>
      <c r="M13" s="57"/>
      <c r="N13" s="56" t="s">
        <v>3</v>
      </c>
      <c r="O13" s="60"/>
      <c r="P13" s="83">
        <v>6.25E-2</v>
      </c>
      <c r="Q13" s="82" t="s">
        <v>33</v>
      </c>
    </row>
    <row r="14" spans="2:17" ht="45">
      <c r="B14" s="59"/>
      <c r="C14" s="57"/>
      <c r="D14" s="56"/>
      <c r="E14" s="57"/>
      <c r="F14" s="56"/>
      <c r="G14" s="60"/>
      <c r="H14" s="80">
        <v>0</v>
      </c>
      <c r="I14" s="81" t="s">
        <v>32</v>
      </c>
      <c r="J14" s="59"/>
      <c r="K14" s="57"/>
      <c r="L14" s="58"/>
      <c r="M14" s="57"/>
      <c r="N14" s="56"/>
      <c r="O14" s="60"/>
      <c r="P14" s="80">
        <v>0.2</v>
      </c>
      <c r="Q14" s="82" t="s">
        <v>32</v>
      </c>
    </row>
    <row r="15" spans="2:17" ht="46" thickBot="1">
      <c r="B15" s="156"/>
      <c r="C15" s="155"/>
      <c r="D15" s="153"/>
      <c r="E15" s="154"/>
      <c r="F15" s="153"/>
      <c r="G15" s="152"/>
      <c r="H15" s="83">
        <f>H13*(100%+H14)</f>
        <v>0.12430555555555556</v>
      </c>
      <c r="I15" s="84" t="s">
        <v>31</v>
      </c>
      <c r="J15" s="75"/>
      <c r="K15" s="151"/>
      <c r="L15" s="150"/>
      <c r="M15" s="74"/>
      <c r="N15" s="149"/>
      <c r="O15" s="77"/>
      <c r="P15" s="71">
        <f>P13*(100%+P14)</f>
        <v>7.4999999999999997E-2</v>
      </c>
      <c r="Q15" s="70" t="s">
        <v>31</v>
      </c>
    </row>
    <row r="16" spans="2:17" ht="25" customHeight="1">
      <c r="B16" s="672" t="s">
        <v>66</v>
      </c>
      <c r="C16" s="673"/>
      <c r="D16" s="673"/>
      <c r="E16" s="673"/>
      <c r="F16" s="673"/>
      <c r="G16" s="673"/>
      <c r="H16" s="673"/>
      <c r="I16" s="674"/>
      <c r="J16" s="675" t="s">
        <v>65</v>
      </c>
      <c r="K16" s="676"/>
      <c r="L16" s="676"/>
      <c r="M16" s="676"/>
      <c r="N16" s="676"/>
      <c r="O16" s="676"/>
      <c r="P16" s="676"/>
      <c r="Q16" s="677"/>
    </row>
    <row r="17" spans="2:17" ht="25" customHeight="1">
      <c r="B17" s="675"/>
      <c r="C17" s="676"/>
      <c r="D17" s="676"/>
      <c r="E17" s="676"/>
      <c r="F17" s="676"/>
      <c r="G17" s="676"/>
      <c r="H17" s="676"/>
      <c r="I17" s="677"/>
      <c r="J17" s="675"/>
      <c r="K17" s="676"/>
      <c r="L17" s="676"/>
      <c r="M17" s="676"/>
      <c r="N17" s="676"/>
      <c r="O17" s="676"/>
      <c r="P17" s="676"/>
      <c r="Q17" s="677"/>
    </row>
    <row r="18" spans="2:17" ht="25" customHeight="1">
      <c r="B18" s="675"/>
      <c r="C18" s="676"/>
      <c r="D18" s="676"/>
      <c r="E18" s="676"/>
      <c r="F18" s="676"/>
      <c r="G18" s="676"/>
      <c r="H18" s="676"/>
      <c r="I18" s="677"/>
      <c r="J18" s="675"/>
      <c r="K18" s="676"/>
      <c r="L18" s="676"/>
      <c r="M18" s="676"/>
      <c r="N18" s="676"/>
      <c r="O18" s="676"/>
      <c r="P18" s="676"/>
      <c r="Q18" s="677"/>
    </row>
    <row r="19" spans="2:17" ht="25" customHeight="1" thickBot="1">
      <c r="B19" s="678"/>
      <c r="C19" s="679"/>
      <c r="D19" s="679"/>
      <c r="E19" s="679"/>
      <c r="F19" s="679"/>
      <c r="G19" s="679"/>
      <c r="H19" s="679"/>
      <c r="I19" s="680"/>
      <c r="J19" s="678"/>
      <c r="K19" s="679"/>
      <c r="L19" s="679"/>
      <c r="M19" s="679"/>
      <c r="N19" s="679"/>
      <c r="O19" s="679"/>
      <c r="P19" s="679"/>
      <c r="Q19" s="680"/>
    </row>
    <row r="20" spans="2:17" ht="38" thickBot="1">
      <c r="B20" s="148" t="s">
        <v>64</v>
      </c>
      <c r="C20" s="658" t="s">
        <v>63</v>
      </c>
      <c r="D20" s="659"/>
      <c r="E20" s="659"/>
      <c r="F20" s="659"/>
      <c r="G20" s="659"/>
      <c r="H20" s="659"/>
      <c r="I20" s="660"/>
      <c r="J20" s="147" t="s">
        <v>62</v>
      </c>
      <c r="K20" s="583" t="s">
        <v>61</v>
      </c>
      <c r="L20" s="584"/>
      <c r="M20" s="584"/>
      <c r="N20" s="584"/>
      <c r="O20" s="584"/>
      <c r="P20" s="584"/>
      <c r="Q20" s="585"/>
    </row>
    <row r="21" spans="2:17">
      <c r="B21" s="146"/>
      <c r="C21" s="116"/>
      <c r="D21" s="145"/>
      <c r="E21" s="116"/>
      <c r="F21" s="116"/>
      <c r="G21" s="116"/>
      <c r="H21" s="116"/>
      <c r="I21" s="116"/>
      <c r="J21" s="38"/>
      <c r="K21" s="144"/>
      <c r="L21" s="143"/>
      <c r="M21" s="142"/>
      <c r="N21" s="38"/>
      <c r="O21" s="38"/>
      <c r="P21" s="38"/>
      <c r="Q21" s="113"/>
    </row>
    <row r="22" spans="2:17" ht="38" hidden="1">
      <c r="B22" s="141" t="s">
        <v>60</v>
      </c>
      <c r="C22" s="31" cm="1">
        <f t="array" ref="C22">INDEX(C11:C14,COUNT(C11:C14))+H15</f>
        <v>0.49444444444444446</v>
      </c>
      <c r="D22" s="140"/>
      <c r="E22" s="140"/>
      <c r="F22" s="140"/>
      <c r="G22" s="140"/>
      <c r="H22" s="140"/>
      <c r="I22" s="140"/>
      <c r="J22" s="33" t="s">
        <v>60</v>
      </c>
      <c r="K22" s="139" cm="1">
        <f t="array" ref="K22">INDEX(K11:K14,COUNT(K11:K14))+P15</f>
        <v>0.47986111111111113</v>
      </c>
      <c r="M22" s="41"/>
      <c r="N22" s="40"/>
      <c r="O22" s="40"/>
      <c r="P22" s="40"/>
      <c r="Q22" s="138"/>
    </row>
    <row r="23" spans="2:17" ht="38" thickBot="1">
      <c r="B23" s="137"/>
      <c r="C23" s="135"/>
      <c r="D23" s="136"/>
      <c r="E23" s="135"/>
      <c r="F23" s="135"/>
      <c r="G23" s="135"/>
      <c r="H23" s="135"/>
      <c r="I23" s="135"/>
      <c r="J23" s="134"/>
      <c r="K23" s="132"/>
      <c r="L23" s="133"/>
      <c r="M23" s="132"/>
      <c r="N23" s="132"/>
      <c r="O23" s="132"/>
      <c r="P23" s="132"/>
      <c r="Q23" s="131"/>
    </row>
    <row r="24" spans="2:17" ht="45">
      <c r="B24" s="130" t="s">
        <v>59</v>
      </c>
      <c r="C24" s="129">
        <v>0.49652777777777779</v>
      </c>
      <c r="D24" s="571" t="s">
        <v>58</v>
      </c>
      <c r="E24" s="572"/>
      <c r="F24" s="572"/>
      <c r="G24" s="572"/>
      <c r="H24" s="572"/>
      <c r="I24" s="573"/>
      <c r="J24" s="565" t="s">
        <v>57</v>
      </c>
      <c r="K24" s="566"/>
      <c r="L24" s="566"/>
      <c r="M24" s="566"/>
      <c r="N24" s="566"/>
      <c r="O24" s="566"/>
      <c r="P24" s="566"/>
      <c r="Q24" s="567"/>
    </row>
    <row r="25" spans="2:17" ht="46" thickBot="1">
      <c r="B25" s="128" t="s">
        <v>56</v>
      </c>
      <c r="C25" s="127">
        <v>0.58333333333333337</v>
      </c>
      <c r="D25" s="538" t="s">
        <v>55</v>
      </c>
      <c r="E25" s="539"/>
      <c r="F25" s="539"/>
      <c r="G25" s="539"/>
      <c r="H25" s="539"/>
      <c r="I25" s="540"/>
      <c r="J25" s="568" t="s">
        <v>54</v>
      </c>
      <c r="K25" s="569"/>
      <c r="L25" s="569"/>
      <c r="M25" s="569"/>
      <c r="N25" s="569"/>
      <c r="O25" s="569"/>
      <c r="P25" s="569"/>
      <c r="Q25" s="570"/>
    </row>
    <row r="26" spans="2:17" ht="38" thickBot="1">
      <c r="B26" s="126"/>
      <c r="C26" s="125"/>
      <c r="D26" s="121"/>
      <c r="E26" s="124"/>
      <c r="F26" s="124"/>
      <c r="G26" s="124"/>
      <c r="H26" s="124"/>
      <c r="I26" s="124"/>
      <c r="J26" s="121"/>
      <c r="K26" s="121"/>
      <c r="L26" s="123"/>
      <c r="M26" s="122"/>
      <c r="N26" s="121"/>
      <c r="O26" s="121"/>
      <c r="P26" s="121"/>
      <c r="Q26" s="120"/>
    </row>
    <row r="27" spans="2:17" ht="60" customHeight="1" thickBot="1">
      <c r="B27" s="553" t="s">
        <v>53</v>
      </c>
      <c r="C27" s="554"/>
      <c r="D27" s="554"/>
      <c r="E27" s="554"/>
      <c r="F27" s="554"/>
      <c r="G27" s="554"/>
      <c r="H27" s="554"/>
      <c r="I27" s="555"/>
      <c r="J27" s="553" t="s">
        <v>52</v>
      </c>
      <c r="K27" s="554"/>
      <c r="L27" s="554"/>
      <c r="M27" s="554"/>
      <c r="N27" s="554"/>
      <c r="O27" s="554"/>
      <c r="P27" s="554"/>
      <c r="Q27" s="555"/>
    </row>
    <row r="28" spans="2:17" ht="25" customHeight="1">
      <c r="B28" s="672" t="s">
        <v>51</v>
      </c>
      <c r="C28" s="673"/>
      <c r="D28" s="673"/>
      <c r="E28" s="673"/>
      <c r="F28" s="673"/>
      <c r="G28" s="673"/>
      <c r="H28" s="673"/>
      <c r="I28" s="674"/>
      <c r="J28" s="672" t="s">
        <v>50</v>
      </c>
      <c r="K28" s="673"/>
      <c r="L28" s="673"/>
      <c r="M28" s="673"/>
      <c r="N28" s="673"/>
      <c r="O28" s="673"/>
      <c r="P28" s="673"/>
      <c r="Q28" s="674"/>
    </row>
    <row r="29" spans="2:17" ht="25" customHeight="1">
      <c r="B29" s="675"/>
      <c r="C29" s="676"/>
      <c r="D29" s="676"/>
      <c r="E29" s="676"/>
      <c r="F29" s="676"/>
      <c r="G29" s="676"/>
      <c r="H29" s="676"/>
      <c r="I29" s="677"/>
      <c r="J29" s="675"/>
      <c r="K29" s="676"/>
      <c r="L29" s="676"/>
      <c r="M29" s="676"/>
      <c r="N29" s="676"/>
      <c r="O29" s="676"/>
      <c r="P29" s="676"/>
      <c r="Q29" s="677"/>
    </row>
    <row r="30" spans="2:17" ht="25" customHeight="1">
      <c r="B30" s="675"/>
      <c r="C30" s="676"/>
      <c r="D30" s="676"/>
      <c r="E30" s="676"/>
      <c r="F30" s="676"/>
      <c r="G30" s="676"/>
      <c r="H30" s="676"/>
      <c r="I30" s="677"/>
      <c r="J30" s="675"/>
      <c r="K30" s="676"/>
      <c r="L30" s="676"/>
      <c r="M30" s="676"/>
      <c r="N30" s="676"/>
      <c r="O30" s="676"/>
      <c r="P30" s="676"/>
      <c r="Q30" s="677"/>
    </row>
    <row r="31" spans="2:17" ht="25" customHeight="1" thickBot="1">
      <c r="B31" s="678"/>
      <c r="C31" s="679"/>
      <c r="D31" s="679"/>
      <c r="E31" s="679"/>
      <c r="F31" s="679"/>
      <c r="G31" s="679"/>
      <c r="H31" s="679"/>
      <c r="I31" s="680"/>
      <c r="J31" s="678"/>
      <c r="K31" s="679"/>
      <c r="L31" s="679"/>
      <c r="M31" s="679"/>
      <c r="N31" s="679"/>
      <c r="O31" s="679"/>
      <c r="P31" s="679"/>
      <c r="Q31" s="680"/>
    </row>
    <row r="32" spans="2:17" ht="40" customHeight="1" thickBot="1">
      <c r="B32" s="119" t="s">
        <v>49</v>
      </c>
      <c r="C32" s="586" t="s">
        <v>47</v>
      </c>
      <c r="D32" s="587"/>
      <c r="E32" s="587"/>
      <c r="F32" s="587"/>
      <c r="G32" s="587"/>
      <c r="H32" s="587"/>
      <c r="I32" s="588"/>
      <c r="J32" s="118" t="s">
        <v>48</v>
      </c>
      <c r="K32" s="669" t="s">
        <v>47</v>
      </c>
      <c r="L32" s="670"/>
      <c r="M32" s="670"/>
      <c r="N32" s="670"/>
      <c r="O32" s="670"/>
      <c r="P32" s="670"/>
      <c r="Q32" s="671"/>
    </row>
    <row r="33" spans="2:20" hidden="1">
      <c r="B33" s="30" t="s">
        <v>46</v>
      </c>
      <c r="C33" s="26" t="s">
        <v>12</v>
      </c>
      <c r="D33" s="117">
        <f>C25 +H41</f>
        <v>0.61166666666666669</v>
      </c>
      <c r="E33" s="29"/>
      <c r="F33" s="116"/>
      <c r="G33" s="116"/>
      <c r="H33" s="37"/>
      <c r="I33" s="115"/>
      <c r="J33" s="26" t="s">
        <v>45</v>
      </c>
      <c r="K33" s="26" t="s">
        <v>12</v>
      </c>
      <c r="L33" s="114">
        <f>C25+P41</f>
        <v>0.58333333333333337</v>
      </c>
      <c r="N33" s="38"/>
      <c r="O33" s="38"/>
      <c r="P33" s="37"/>
      <c r="Q33" s="113"/>
    </row>
    <row r="34" spans="2:20" ht="38" thickBot="1">
      <c r="B34" s="69"/>
      <c r="C34" s="112"/>
      <c r="D34" s="65"/>
      <c r="E34" s="66"/>
      <c r="F34" s="111"/>
      <c r="G34" s="111"/>
      <c r="I34" s="110"/>
      <c r="J34" s="43"/>
      <c r="K34" s="64"/>
      <c r="L34" s="109"/>
      <c r="M34" s="108"/>
      <c r="N34" s="6"/>
      <c r="O34" s="6"/>
      <c r="Q34" s="107"/>
    </row>
    <row r="35" spans="2:20" ht="38" thickBot="1">
      <c r="B35" s="106" t="s">
        <v>44</v>
      </c>
      <c r="C35" s="104" t="s">
        <v>42</v>
      </c>
      <c r="D35" s="105" t="s">
        <v>41</v>
      </c>
      <c r="E35" s="104" t="s">
        <v>34</v>
      </c>
      <c r="F35" s="104" t="s">
        <v>41</v>
      </c>
      <c r="G35" s="104" t="s">
        <v>40</v>
      </c>
      <c r="H35" s="627" t="s">
        <v>39</v>
      </c>
      <c r="I35" s="628"/>
      <c r="J35" s="103" t="s">
        <v>43</v>
      </c>
      <c r="K35" s="102" t="s">
        <v>42</v>
      </c>
      <c r="L35" s="101" t="s">
        <v>41</v>
      </c>
      <c r="M35" s="100" t="s">
        <v>34</v>
      </c>
      <c r="N35" s="99" t="s">
        <v>41</v>
      </c>
      <c r="O35" s="98" t="s">
        <v>40</v>
      </c>
      <c r="P35" s="627" t="s">
        <v>39</v>
      </c>
      <c r="Q35" s="628"/>
    </row>
    <row r="36" spans="2:20" ht="45">
      <c r="B36" s="97" t="s">
        <v>38</v>
      </c>
      <c r="C36" s="62"/>
      <c r="D36" s="96"/>
      <c r="E36" s="86">
        <v>0.63263888888888886</v>
      </c>
      <c r="F36" s="58" t="s">
        <v>3</v>
      </c>
      <c r="G36" s="95" t="s">
        <v>26</v>
      </c>
      <c r="H36" s="85" t="s">
        <v>37</v>
      </c>
      <c r="I36" s="84" t="s">
        <v>36</v>
      </c>
      <c r="J36" s="94"/>
      <c r="K36" s="93"/>
      <c r="L36" s="61"/>
      <c r="M36" s="86"/>
      <c r="N36" s="56" t="s">
        <v>3</v>
      </c>
      <c r="O36" s="92"/>
      <c r="P36" s="91" t="s">
        <v>3</v>
      </c>
      <c r="Q36" s="90" t="s">
        <v>36</v>
      </c>
    </row>
    <row r="37" spans="2:20" ht="45">
      <c r="B37" s="59" t="s">
        <v>25</v>
      </c>
      <c r="C37" s="57">
        <v>0.64097222222222228</v>
      </c>
      <c r="D37" s="89"/>
      <c r="E37" s="57">
        <v>0.64513888888888893</v>
      </c>
      <c r="F37" s="88">
        <v>1</v>
      </c>
      <c r="G37" s="60" t="s">
        <v>24</v>
      </c>
      <c r="H37" s="85">
        <v>55</v>
      </c>
      <c r="I37" s="84" t="s">
        <v>35</v>
      </c>
      <c r="J37" s="59"/>
      <c r="K37" s="86"/>
      <c r="L37" s="87"/>
      <c r="M37" s="57" t="s">
        <v>3</v>
      </c>
      <c r="N37" s="56"/>
      <c r="O37" s="60"/>
      <c r="P37" s="85" t="s">
        <v>3</v>
      </c>
      <c r="Q37" s="82" t="s">
        <v>35</v>
      </c>
      <c r="T37" s="1" t="s">
        <v>3</v>
      </c>
    </row>
    <row r="38" spans="2:20" ht="45">
      <c r="B38" s="59" t="s">
        <v>22</v>
      </c>
      <c r="C38" s="86">
        <v>0.66319444444444442</v>
      </c>
      <c r="D38" s="56"/>
      <c r="E38" s="57" t="s">
        <v>3</v>
      </c>
      <c r="F38" s="56" t="s">
        <v>3</v>
      </c>
      <c r="G38" s="60"/>
      <c r="H38" s="85">
        <v>62</v>
      </c>
      <c r="I38" s="84" t="s">
        <v>34</v>
      </c>
      <c r="J38" s="59" t="s">
        <v>3</v>
      </c>
      <c r="K38" s="57" t="s">
        <v>3</v>
      </c>
      <c r="L38" s="58"/>
      <c r="M38" s="57"/>
      <c r="N38" s="56" t="s">
        <v>3</v>
      </c>
      <c r="O38" s="60"/>
      <c r="P38" s="85"/>
      <c r="Q38" s="82" t="s">
        <v>34</v>
      </c>
    </row>
    <row r="39" spans="2:20" ht="45">
      <c r="B39" s="59"/>
      <c r="C39" s="57"/>
      <c r="D39" s="56"/>
      <c r="E39" s="57" t="s">
        <v>3</v>
      </c>
      <c r="F39" s="56" t="s">
        <v>3</v>
      </c>
      <c r="G39" s="60"/>
      <c r="H39" s="83">
        <v>2.361111111111111E-2</v>
      </c>
      <c r="I39" s="84" t="s">
        <v>33</v>
      </c>
      <c r="J39" s="59"/>
      <c r="K39" s="57"/>
      <c r="L39" s="58"/>
      <c r="M39" s="57" t="s">
        <v>3</v>
      </c>
      <c r="N39" s="56" t="s">
        <v>3</v>
      </c>
      <c r="O39" s="60" t="s">
        <v>3</v>
      </c>
      <c r="P39" s="83">
        <v>0</v>
      </c>
      <c r="Q39" s="82" t="s">
        <v>33</v>
      </c>
    </row>
    <row r="40" spans="2:20" ht="45">
      <c r="B40" s="59"/>
      <c r="C40" s="57"/>
      <c r="D40" s="56"/>
      <c r="E40" s="57" t="s">
        <v>3</v>
      </c>
      <c r="F40" s="56" t="s">
        <v>3</v>
      </c>
      <c r="G40" s="60" t="s">
        <v>3</v>
      </c>
      <c r="H40" s="80">
        <v>0.2</v>
      </c>
      <c r="I40" s="81" t="s">
        <v>32</v>
      </c>
      <c r="J40" s="59"/>
      <c r="K40" s="57"/>
      <c r="L40" s="58"/>
      <c r="M40" s="57"/>
      <c r="N40" s="56"/>
      <c r="O40" s="60"/>
      <c r="P40" s="80">
        <v>0.2</v>
      </c>
      <c r="Q40" s="79" t="s">
        <v>32</v>
      </c>
    </row>
    <row r="41" spans="2:20" ht="46" thickBot="1">
      <c r="B41" s="78"/>
      <c r="C41" s="74"/>
      <c r="D41" s="73"/>
      <c r="E41" s="57" t="s">
        <v>3</v>
      </c>
      <c r="F41" s="73"/>
      <c r="G41" s="77"/>
      <c r="H41" s="71">
        <f>H39*(100%+H40)</f>
        <v>2.8333333333333332E-2</v>
      </c>
      <c r="I41" s="76" t="s">
        <v>31</v>
      </c>
      <c r="J41" s="75"/>
      <c r="K41" s="74" t="s">
        <v>3</v>
      </c>
      <c r="L41" s="73"/>
      <c r="M41" s="74"/>
      <c r="N41" s="73"/>
      <c r="O41" s="72"/>
      <c r="P41" s="71">
        <f>P39*(100%+P40)</f>
        <v>0</v>
      </c>
      <c r="Q41" s="70" t="s">
        <v>31</v>
      </c>
    </row>
    <row r="42" spans="2:20" ht="38" thickBot="1">
      <c r="B42" s="69"/>
      <c r="C42" s="66"/>
      <c r="D42" s="65"/>
      <c r="E42" s="66"/>
      <c r="F42" s="68"/>
      <c r="G42" s="65"/>
      <c r="H42" s="64"/>
      <c r="I42" s="43"/>
      <c r="J42" s="67"/>
      <c r="K42" s="66"/>
      <c r="L42" s="65"/>
      <c r="M42" s="66"/>
      <c r="N42" s="65"/>
      <c r="O42" s="65"/>
      <c r="P42" s="64"/>
      <c r="Q42" s="54"/>
    </row>
    <row r="43" spans="2:20" ht="60" customHeight="1">
      <c r="B43" s="624" t="s">
        <v>30</v>
      </c>
      <c r="C43" s="625"/>
      <c r="D43" s="625"/>
      <c r="E43" s="625"/>
      <c r="F43" s="625"/>
      <c r="G43" s="625"/>
      <c r="H43" s="625"/>
      <c r="I43" s="625"/>
      <c r="J43" s="624" t="s">
        <v>29</v>
      </c>
      <c r="K43" s="625"/>
      <c r="L43" s="625"/>
      <c r="M43" s="625"/>
      <c r="N43" s="625"/>
      <c r="O43" s="625"/>
      <c r="P43" s="625"/>
      <c r="Q43" s="626"/>
    </row>
    <row r="44" spans="2:20" ht="45">
      <c r="B44" s="59" t="s">
        <v>22</v>
      </c>
      <c r="C44" s="62"/>
      <c r="D44" s="63" t="s">
        <v>3</v>
      </c>
      <c r="E44" s="57">
        <v>0.46111111111111114</v>
      </c>
      <c r="F44" s="56" t="s">
        <v>28</v>
      </c>
      <c r="G44" s="60" t="s">
        <v>24</v>
      </c>
      <c r="H44" s="49"/>
      <c r="I44" s="43"/>
      <c r="J44" s="59" t="s">
        <v>27</v>
      </c>
      <c r="K44" s="62"/>
      <c r="L44" s="61"/>
      <c r="M44" s="57">
        <v>0.63055555555555554</v>
      </c>
      <c r="N44" s="56" t="s">
        <v>3</v>
      </c>
      <c r="O44" s="55" t="s">
        <v>26</v>
      </c>
      <c r="P44" s="43"/>
      <c r="Q44" s="54"/>
    </row>
    <row r="45" spans="2:20" ht="45">
      <c r="B45" s="59" t="s">
        <v>25</v>
      </c>
      <c r="C45" s="57">
        <v>0.47916666666666669</v>
      </c>
      <c r="D45" s="56">
        <v>2</v>
      </c>
      <c r="E45" s="57">
        <v>0.48194444444444445</v>
      </c>
      <c r="F45" s="56" t="s">
        <v>3</v>
      </c>
      <c r="G45" s="60" t="s">
        <v>26</v>
      </c>
      <c r="H45" s="49"/>
      <c r="I45" s="43"/>
      <c r="J45" s="59" t="s">
        <v>25</v>
      </c>
      <c r="K45" s="57">
        <v>0.64097222222222228</v>
      </c>
      <c r="L45" s="58"/>
      <c r="M45" s="57">
        <v>0.64513888888888893</v>
      </c>
      <c r="N45" s="56">
        <v>1</v>
      </c>
      <c r="O45" s="55" t="s">
        <v>24</v>
      </c>
      <c r="P45" s="43"/>
      <c r="Q45" s="54"/>
    </row>
    <row r="46" spans="2:20" ht="45">
      <c r="B46" s="59" t="s">
        <v>23</v>
      </c>
      <c r="C46" s="57">
        <v>0.4909722222222222</v>
      </c>
      <c r="D46" s="56"/>
      <c r="E46" s="57"/>
      <c r="F46" s="56" t="s">
        <v>3</v>
      </c>
      <c r="G46" s="60"/>
      <c r="H46" s="49"/>
      <c r="I46" s="43"/>
      <c r="J46" s="59" t="s">
        <v>22</v>
      </c>
      <c r="K46" s="57">
        <v>0.66319444444444442</v>
      </c>
      <c r="L46" s="58" t="s">
        <v>21</v>
      </c>
      <c r="M46" s="57"/>
      <c r="N46" s="56"/>
      <c r="O46" s="55"/>
      <c r="P46" s="43"/>
      <c r="Q46" s="54"/>
    </row>
    <row r="47" spans="2:20" ht="46" thickBot="1">
      <c r="B47" s="59"/>
      <c r="C47" s="57"/>
      <c r="D47" s="56"/>
      <c r="E47" s="57"/>
      <c r="F47" s="56"/>
      <c r="G47" s="60" t="s">
        <v>3</v>
      </c>
      <c r="H47" s="49"/>
      <c r="I47" s="43"/>
      <c r="J47" s="59"/>
      <c r="K47" s="57"/>
      <c r="L47" s="58"/>
      <c r="M47" s="57" t="s">
        <v>3</v>
      </c>
      <c r="N47" s="56"/>
      <c r="O47" s="55" t="s">
        <v>3</v>
      </c>
      <c r="P47" s="43"/>
      <c r="Q47" s="54"/>
    </row>
    <row r="48" spans="2:20" ht="46" thickBot="1">
      <c r="B48" s="53"/>
      <c r="C48" s="52" t="s">
        <v>3</v>
      </c>
      <c r="D48" s="51"/>
      <c r="E48" s="52"/>
      <c r="F48" s="51" t="s">
        <v>3</v>
      </c>
      <c r="G48" s="50"/>
      <c r="H48" s="49"/>
      <c r="I48" s="43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21" ht="25" customHeight="1">
      <c r="B49" s="589" t="s">
        <v>19</v>
      </c>
      <c r="C49" s="590"/>
      <c r="D49" s="590"/>
      <c r="E49" s="590"/>
      <c r="F49" s="590"/>
      <c r="G49" s="590"/>
      <c r="H49" s="590"/>
      <c r="I49" s="591"/>
      <c r="J49" s="598" t="s">
        <v>18</v>
      </c>
      <c r="K49" s="599"/>
      <c r="L49" s="599"/>
      <c r="M49" s="599"/>
      <c r="N49" s="599"/>
      <c r="O49" s="599"/>
      <c r="P49" s="599"/>
      <c r="Q49" s="600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5" customHeight="1">
      <c r="B50" s="592"/>
      <c r="C50" s="593"/>
      <c r="D50" s="593"/>
      <c r="E50" s="593"/>
      <c r="F50" s="593"/>
      <c r="G50" s="593"/>
      <c r="H50" s="593"/>
      <c r="I50" s="594"/>
      <c r="J50" s="601"/>
      <c r="K50" s="602"/>
      <c r="L50" s="602"/>
      <c r="M50" s="602"/>
      <c r="N50" s="602"/>
      <c r="O50" s="602"/>
      <c r="P50" s="602"/>
      <c r="Q50" s="603"/>
    </row>
    <row r="51" spans="2:21" ht="25" customHeight="1">
      <c r="B51" s="592"/>
      <c r="C51" s="593"/>
      <c r="D51" s="593"/>
      <c r="E51" s="593"/>
      <c r="F51" s="593"/>
      <c r="G51" s="593"/>
      <c r="H51" s="593"/>
      <c r="I51" s="594"/>
      <c r="J51" s="601"/>
      <c r="K51" s="602"/>
      <c r="L51" s="602"/>
      <c r="M51" s="602"/>
      <c r="N51" s="602"/>
      <c r="O51" s="602"/>
      <c r="P51" s="602"/>
      <c r="Q51" s="603"/>
    </row>
    <row r="52" spans="2:21" ht="25" customHeight="1">
      <c r="B52" s="592"/>
      <c r="C52" s="593"/>
      <c r="D52" s="593"/>
      <c r="E52" s="593"/>
      <c r="F52" s="593"/>
      <c r="G52" s="593"/>
      <c r="H52" s="593"/>
      <c r="I52" s="594"/>
      <c r="J52" s="601"/>
      <c r="K52" s="602"/>
      <c r="L52" s="602"/>
      <c r="M52" s="602"/>
      <c r="N52" s="602"/>
      <c r="O52" s="602"/>
      <c r="P52" s="602"/>
      <c r="Q52" s="603"/>
    </row>
    <row r="53" spans="2:21" ht="25" customHeight="1">
      <c r="B53" s="592"/>
      <c r="C53" s="593"/>
      <c r="D53" s="593"/>
      <c r="E53" s="593"/>
      <c r="F53" s="593"/>
      <c r="G53" s="593"/>
      <c r="H53" s="593"/>
      <c r="I53" s="594"/>
      <c r="J53" s="601"/>
      <c r="K53" s="602"/>
      <c r="L53" s="602"/>
      <c r="M53" s="602"/>
      <c r="N53" s="602"/>
      <c r="O53" s="602"/>
      <c r="P53" s="602"/>
      <c r="Q53" s="603"/>
    </row>
    <row r="54" spans="2:21" ht="20" customHeight="1" thickBot="1">
      <c r="B54" s="595"/>
      <c r="C54" s="596"/>
      <c r="D54" s="596"/>
      <c r="E54" s="596"/>
      <c r="F54" s="596"/>
      <c r="G54" s="596"/>
      <c r="H54" s="596"/>
      <c r="I54" s="597"/>
      <c r="J54" s="604"/>
      <c r="K54" s="605"/>
      <c r="L54" s="605"/>
      <c r="M54" s="605"/>
      <c r="N54" s="605"/>
      <c r="O54" s="605"/>
      <c r="P54" s="605"/>
      <c r="Q54" s="606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 ht="38">
      <c r="B57" s="35" t="s">
        <v>16</v>
      </c>
      <c r="C57" s="32" t="s">
        <v>12</v>
      </c>
      <c r="D57" s="31" cm="1">
        <f t="array" ref="D57">INDEX(C11:C14,COUNT(C11:C14))+H15</f>
        <v>0.49444444444444446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0.47986111111111113</v>
      </c>
    </row>
    <row r="58" spans="2:21">
      <c r="B58" s="30" t="s">
        <v>14</v>
      </c>
      <c r="C58" s="26" t="s">
        <v>12</v>
      </c>
      <c r="D58" s="25">
        <f>C25+H41</f>
        <v>0.61166666666666669</v>
      </c>
      <c r="E58" s="29" t="s">
        <v>3</v>
      </c>
      <c r="F58" s="622" t="s">
        <v>11</v>
      </c>
      <c r="G58" s="622"/>
      <c r="H58" s="28">
        <f>E36-D58</f>
        <v>2.097222222222217E-2</v>
      </c>
      <c r="I58" s="27"/>
      <c r="J58" s="26" t="s">
        <v>13</v>
      </c>
      <c r="K58" s="26" t="s">
        <v>12</v>
      </c>
      <c r="L58" s="25">
        <f>C25+P41</f>
        <v>0.58333333333333337</v>
      </c>
      <c r="N58" s="622" t="s">
        <v>11</v>
      </c>
      <c r="O58" s="622"/>
      <c r="P58" s="24">
        <f>K37-L58</f>
        <v>-0.58333333333333337</v>
      </c>
    </row>
    <row r="61" spans="2:21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534" t="s">
        <v>10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638" t="s">
        <v>9</v>
      </c>
      <c r="N65" s="638"/>
      <c r="O65" s="638"/>
      <c r="P65" s="638"/>
      <c r="Q65" s="638"/>
    </row>
    <row r="66" spans="2:17" ht="38" thickBot="1">
      <c r="B66" s="7" t="s">
        <v>8</v>
      </c>
      <c r="C66" s="629"/>
      <c r="D66" s="630"/>
      <c r="E66" s="630"/>
      <c r="F66" s="630"/>
      <c r="G66" s="630"/>
      <c r="H66" s="630"/>
      <c r="I66" s="630"/>
      <c r="J66" s="631"/>
      <c r="K66" s="15"/>
      <c r="L66" s="17"/>
      <c r="M66" s="21"/>
      <c r="N66" s="15"/>
      <c r="O66" s="16"/>
      <c r="P66" s="15"/>
      <c r="Q66" s="15"/>
    </row>
    <row r="67" spans="2:17" ht="38" thickBot="1">
      <c r="B67" s="7"/>
      <c r="C67" s="632"/>
      <c r="D67" s="633"/>
      <c r="E67" s="633"/>
      <c r="F67" s="633"/>
      <c r="G67" s="633"/>
      <c r="H67" s="633"/>
      <c r="I67" s="633"/>
      <c r="J67" s="634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" thickBot="1">
      <c r="B68" s="14"/>
      <c r="C68" s="635"/>
      <c r="D68" s="636"/>
      <c r="E68" s="636"/>
      <c r="F68" s="636"/>
      <c r="G68" s="636"/>
      <c r="H68" s="636"/>
      <c r="I68" s="636"/>
      <c r="J68" s="637"/>
      <c r="K68" s="15"/>
      <c r="L68" s="17"/>
      <c r="M68" s="21"/>
      <c r="N68" s="15"/>
      <c r="O68" s="16"/>
      <c r="P68" s="15"/>
      <c r="Q68" s="15"/>
    </row>
    <row r="69" spans="2:17" ht="38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" thickBot="1">
      <c r="C70" s="639"/>
      <c r="D70" s="640"/>
      <c r="E70" s="640"/>
      <c r="F70" s="640"/>
      <c r="G70" s="640"/>
      <c r="H70" s="640"/>
      <c r="I70" s="640"/>
      <c r="J70" s="641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" thickBot="1">
      <c r="B71" s="14" t="s">
        <v>5</v>
      </c>
      <c r="C71" s="642"/>
      <c r="D71" s="643"/>
      <c r="E71" s="643"/>
      <c r="F71" s="643"/>
      <c r="G71" s="643"/>
      <c r="H71" s="643"/>
      <c r="I71" s="643"/>
      <c r="J71" s="644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" thickBot="1">
      <c r="B72" s="14"/>
      <c r="C72" s="645"/>
      <c r="D72" s="646"/>
      <c r="E72" s="646"/>
      <c r="F72" s="646"/>
      <c r="G72" s="646"/>
      <c r="H72" s="646"/>
      <c r="I72" s="646"/>
      <c r="J72" s="647"/>
      <c r="K72" s="15"/>
      <c r="L72" s="17"/>
      <c r="M72" s="11"/>
      <c r="N72" s="10"/>
      <c r="O72" s="16"/>
      <c r="P72" s="15"/>
      <c r="Q72" s="15"/>
    </row>
    <row r="73" spans="2:17" ht="38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629"/>
      <c r="D74" s="630"/>
      <c r="E74" s="630"/>
      <c r="F74" s="630"/>
      <c r="G74" s="630"/>
      <c r="H74" s="630"/>
      <c r="I74" s="630"/>
      <c r="J74" s="631"/>
      <c r="K74" s="15"/>
      <c r="L74" s="17"/>
      <c r="M74" s="11"/>
      <c r="N74" s="10"/>
      <c r="O74" s="16"/>
      <c r="P74" s="15"/>
      <c r="Q74" s="15"/>
    </row>
    <row r="75" spans="2:17">
      <c r="B75" s="14"/>
      <c r="C75" s="632"/>
      <c r="D75" s="633"/>
      <c r="E75" s="633"/>
      <c r="F75" s="633"/>
      <c r="G75" s="633"/>
      <c r="H75" s="633"/>
      <c r="I75" s="633"/>
      <c r="J75" s="634"/>
      <c r="K75" s="6"/>
      <c r="L75" s="5"/>
      <c r="N75" s="6"/>
      <c r="O75" s="6"/>
      <c r="P75" s="6"/>
      <c r="Q75" s="9"/>
    </row>
    <row r="76" spans="2:17" ht="38" thickBot="1">
      <c r="B76" s="7"/>
      <c r="C76" s="635"/>
      <c r="D76" s="636"/>
      <c r="E76" s="636"/>
      <c r="F76" s="636"/>
      <c r="G76" s="636"/>
      <c r="H76" s="636"/>
      <c r="I76" s="636"/>
      <c r="J76" s="637"/>
      <c r="K76" s="6"/>
      <c r="L76" s="5"/>
      <c r="M76" s="648"/>
      <c r="N76" s="648"/>
      <c r="O76" s="648"/>
      <c r="P76" s="648"/>
      <c r="Q76" s="648"/>
    </row>
    <row r="77" spans="2:17" ht="38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629"/>
      <c r="D78" s="630"/>
      <c r="E78" s="630"/>
      <c r="F78" s="630"/>
      <c r="G78" s="630"/>
      <c r="H78" s="630"/>
      <c r="I78" s="630"/>
      <c r="J78" s="631"/>
      <c r="K78" s="6"/>
      <c r="L78" s="5"/>
      <c r="M78" s="653"/>
      <c r="N78" s="653"/>
      <c r="O78" s="653"/>
      <c r="P78" s="653"/>
      <c r="Q78" s="653"/>
    </row>
    <row r="79" spans="2:17">
      <c r="B79" s="7"/>
      <c r="C79" s="632"/>
      <c r="D79" s="633"/>
      <c r="E79" s="633"/>
      <c r="F79" s="633"/>
      <c r="G79" s="633"/>
      <c r="H79" s="633"/>
      <c r="I79" s="633"/>
      <c r="J79" s="634"/>
      <c r="K79" s="6"/>
      <c r="L79" s="5"/>
      <c r="M79" s="653"/>
      <c r="N79" s="653"/>
      <c r="O79" s="653"/>
      <c r="P79" s="653"/>
      <c r="Q79" s="653"/>
    </row>
    <row r="80" spans="2:17">
      <c r="C80" s="632"/>
      <c r="D80" s="633"/>
      <c r="E80" s="633"/>
      <c r="F80" s="633"/>
      <c r="G80" s="633"/>
      <c r="H80" s="633"/>
      <c r="I80" s="633"/>
      <c r="J80" s="634"/>
      <c r="M80" s="653"/>
      <c r="N80" s="653"/>
      <c r="O80" s="653"/>
      <c r="P80" s="653"/>
      <c r="Q80" s="653"/>
    </row>
    <row r="81" spans="3:17" ht="38" thickBot="1">
      <c r="C81" s="635"/>
      <c r="D81" s="636"/>
      <c r="E81" s="636"/>
      <c r="F81" s="636"/>
      <c r="G81" s="636"/>
      <c r="H81" s="636"/>
      <c r="I81" s="636"/>
      <c r="J81" s="637"/>
      <c r="M81" s="653"/>
      <c r="N81" s="653"/>
      <c r="O81" s="653"/>
      <c r="P81" s="653"/>
      <c r="Q81" s="653"/>
    </row>
  </sheetData>
  <mergeCells count="41"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J16:Q19"/>
    <mergeCell ref="B8:I8"/>
    <mergeCell ref="C78:J81"/>
    <mergeCell ref="M65:Q65"/>
    <mergeCell ref="C66:J68"/>
    <mergeCell ref="C70:J72"/>
    <mergeCell ref="C74:J76"/>
    <mergeCell ref="M76:Q76"/>
    <mergeCell ref="M78:Q81"/>
    <mergeCell ref="B63:Q63"/>
    <mergeCell ref="B49:I54"/>
    <mergeCell ref="J49:Q54"/>
  </mergeCells>
  <hyperlinks>
    <hyperlink ref="J6" r:id="rId1" xr:uid="{6A396877-3742-5546-BDBF-F6AA2D1F4C8A}"/>
    <hyperlink ref="C20:I20" r:id="rId2" display="2025 Winterthur-Breite VM A" xr:uid="{CCD70EF2-444F-D94B-A83C-990960704CE0}"/>
    <hyperlink ref="K20:Q20" r:id="rId3" display="2025 Winterthur-Breite VM B" xr:uid="{1F6A4C6E-2B33-FC41-B78A-0796FEB4B08D}"/>
    <hyperlink ref="C32:I32" r:id="rId4" display="2025 Winterthur-Breite NM A/B" xr:uid="{8F04D5C1-1A10-2E4C-BB30-A9F10441B039}"/>
    <hyperlink ref="K32:Q32" r:id="rId5" display="2025 Winterthur-Breite NM A/B" xr:uid="{77EBE5BD-CA24-FD45-A903-8508F03F6612}"/>
  </hyperlinks>
  <printOptions horizontalCentered="1"/>
  <pageMargins left="0.25" right="0.25" top="0.75" bottom="0.75" header="0.3" footer="0.3"/>
  <pageSetup paperSize="9" scale="21"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Inhalt</vt:lpstr>
      <vt:lpstr>07.01.25</vt:lpstr>
      <vt:lpstr>14.01.25</vt:lpstr>
      <vt:lpstr>21.01.25</vt:lpstr>
      <vt:lpstr>28.01.25</vt:lpstr>
      <vt:lpstr>04.02.25</vt:lpstr>
      <vt:lpstr>11.02.25</vt:lpstr>
      <vt:lpstr>18.02.25</vt:lpstr>
      <vt:lpstr>25.02.25</vt:lpstr>
      <vt:lpstr>04.03.25</vt:lpstr>
      <vt:lpstr>11.03.25</vt:lpstr>
      <vt:lpstr>18.03.25</vt:lpstr>
      <vt:lpstr>25.03.25</vt:lpstr>
      <vt:lpstr>08.4.25</vt:lpstr>
      <vt:lpstr>'04.02.25'!Druckbereich</vt:lpstr>
      <vt:lpstr>'04.03.25'!Druckbereich</vt:lpstr>
      <vt:lpstr>'07.01.25'!Druckbereich</vt:lpstr>
      <vt:lpstr>'08.4.25'!Druckbereich</vt:lpstr>
      <vt:lpstr>'11.02.25'!Druckbereich</vt:lpstr>
      <vt:lpstr>'11.03.25'!Druckbereich</vt:lpstr>
      <vt:lpstr>'14.01.25'!Druckbereich</vt:lpstr>
      <vt:lpstr>'18.02.25'!Druckbereich</vt:lpstr>
      <vt:lpstr>'18.03.25'!Druckbereich</vt:lpstr>
      <vt:lpstr>'21.01.25'!Druckbereich</vt:lpstr>
      <vt:lpstr>'25.02.25'!Druckbereich</vt:lpstr>
      <vt:lpstr>'25.03.25'!Druckbereich</vt:lpstr>
      <vt:lpstr>'28.01.25'!Druckbereich</vt:lpstr>
      <vt:lpstr>Inhalt!Druckbereich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Gruber</dc:creator>
  <cp:lastModifiedBy>Hans Gruber</cp:lastModifiedBy>
  <dcterms:created xsi:type="dcterms:W3CDTF">2024-11-14T08:04:54Z</dcterms:created>
  <dcterms:modified xsi:type="dcterms:W3CDTF">2024-11-27T07:48:41Z</dcterms:modified>
</cp:coreProperties>
</file>