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7.xml.rels" ContentType="application/vnd.openxmlformats-package.relationships+xml"/>
  <Override PartName="/xl/worksheets/_rels/sheet18.xml.rels" ContentType="application/vnd.openxmlformats-package.relationships+xml"/>
  <Override PartName="/xl/worksheets/_rels/sheet19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halt" sheetId="1" state="visible" r:id="rId3"/>
    <sheet name="01.04.2025" sheetId="2" state="visible" r:id="rId4"/>
    <sheet name="08.04.2025" sheetId="3" state="visible" r:id="rId5"/>
    <sheet name="15.04.2025" sheetId="4" state="visible" r:id="rId6"/>
    <sheet name="22.04.2025" sheetId="5" state="visible" r:id="rId7"/>
    <sheet name="29.04.2025" sheetId="6" state="visible" r:id="rId8"/>
    <sheet name="11.02.25" sheetId="7" state="visible" r:id="rId9"/>
    <sheet name="18.02.25" sheetId="8" state="visible" r:id="rId10"/>
    <sheet name="25.02.25" sheetId="9" state="visible" r:id="rId11"/>
    <sheet name="04.03.25" sheetId="10" state="visible" r:id="rId12"/>
    <sheet name="11.03.25" sheetId="11" state="visible" r:id="rId13"/>
    <sheet name="18.03.25" sheetId="12" state="visible" r:id="rId14"/>
    <sheet name="Tabelle1" sheetId="13" state="visible" r:id="rId15"/>
    <sheet name="Tabelle2" sheetId="14" state="visible" r:id="rId16"/>
    <sheet name="Tabelle3" sheetId="15" state="visible" r:id="rId17"/>
    <sheet name="Tabelle4" sheetId="16" state="visible" r:id="rId18"/>
    <sheet name="25.03.25" sheetId="17" state="visible" r:id="rId19"/>
    <sheet name="08.4.25" sheetId="18" state="visible" r:id="rId20"/>
    <sheet name="21.05.25" sheetId="19" state="visible" r:id="rId21"/>
  </sheets>
  <definedNames>
    <definedName function="false" hidden="false" localSheetId="1" name="_xlnm.Print_Area" vbProcedure="false">'01.04.2025'!$B$1:$Q$81</definedName>
    <definedName function="false" hidden="false" localSheetId="9" name="_xlnm.Print_Area" vbProcedure="false">'04.03.25'!$B$1:$Q$54</definedName>
    <definedName function="false" hidden="false" localSheetId="2" name="_xlnm.Print_Area" vbProcedure="false">'08.04.2025'!$B$1:$Q$54</definedName>
    <definedName function="false" hidden="false" localSheetId="17" name="_xlnm.Print_Area" vbProcedure="false">'08.4.25'!$B$1:$Q$54</definedName>
    <definedName function="false" hidden="false" localSheetId="6" name="_xlnm.Print_Area" vbProcedure="false">'11.02.25'!$B$1:$Q$54</definedName>
    <definedName function="false" hidden="false" localSheetId="10" name="_xlnm.Print_Area" vbProcedure="false">'11.03.25'!$B$1:$Q$54</definedName>
    <definedName function="false" hidden="false" localSheetId="3" name="_xlnm.Print_Area" vbProcedure="false">'15.04.2025'!$B$1:$Q$54</definedName>
    <definedName function="false" hidden="false" localSheetId="7" name="_xlnm.Print_Area" vbProcedure="false">'18.02.25'!$B$1:$Q$54</definedName>
    <definedName function="false" hidden="false" localSheetId="11" name="_xlnm.Print_Area" vbProcedure="false">'18.03.25'!$B$1:$Q$54</definedName>
    <definedName function="false" hidden="false" localSheetId="18" name="_xlnm.Print_Area" vbProcedure="false">'21.05.25'!$B$1:$Q$54</definedName>
    <definedName function="false" hidden="false" localSheetId="4" name="_xlnm.Print_Area" vbProcedure="false">'22.04.2025'!$B$1:$Q$54</definedName>
    <definedName function="false" hidden="false" localSheetId="8" name="_xlnm.Print_Area" vbProcedure="false">'25.02.25'!$B$1:$Q$54</definedName>
    <definedName function="false" hidden="false" localSheetId="16" name="_xlnm.Print_Area" vbProcedure="false">'25.03.25'!$B$1:$Q$54</definedName>
    <definedName function="false" hidden="false" localSheetId="5" name="_xlnm.Print_Area" vbProcedure="false">'29.04.2025'!$B$1:$Q$54</definedName>
    <definedName function="false" hidden="false" localSheetId="0" name="_xlnm.Print_Area" vbProcedure="false">Inhalt!$A$1:$N$41</definedName>
    <definedName function="false" hidden="true" localSheetId="1" name="Z_EB2AC5B1_40AC_DE41_B106_5844FFF153BC_.wvu.PrintArea" vbProcedure="false">'01.04.2025'!$B$1:$Q$81</definedName>
    <definedName function="false" hidden="true" localSheetId="1" name="Z_EB2AC5B1_40AC_DE41_B106_5844FFF153BC_.wvu.Rows" vbProcedure="false">'01.04.2025'!$22:$22,'01.04.2025'!$33:$33</definedName>
    <definedName function="false" hidden="true" localSheetId="2" name="Z_B4A556DF_4BA8_3D49_87FD_9736F14B9712_.wvu.PrintArea" vbProcedure="false">'08.04.2025'!$B$1:$Q$81</definedName>
    <definedName function="false" hidden="true" localSheetId="3" name="Z_B4A556DF_4BA8_3D49_87FD_9736F14B9712_.wvu.PrintArea" vbProcedure="false">'15.04.2025'!$B$1:$Q$81</definedName>
    <definedName function="false" hidden="true" localSheetId="4" name="Z_B4A556DF_4BA8_3D49_87FD_9736F14B9712_.wvu.PrintArea" vbProcedure="false">'22.04.2025'!$B$1:$Q$81</definedName>
    <definedName function="false" hidden="true" localSheetId="5" name="Z_B4A556DF_4BA8_3D49_87FD_9736F14B9712_.wvu.PrintArea" vbProcedure="false">'29.04.2025'!$B$1:$Q$81</definedName>
    <definedName function="false" hidden="true" localSheetId="6" name="Z_B4A556DF_4BA8_3D49_87FD_9736F14B9712_.wvu.PrintArea" vbProcedure="false">'11.02.25'!$B$1:$Q$81</definedName>
    <definedName function="false" hidden="true" localSheetId="7" name="Z_B4A556DF_4BA8_3D49_87FD_9736F14B9712_.wvu.PrintArea" vbProcedure="false">'18.02.25'!$B$1:$Q$81</definedName>
    <definedName function="false" hidden="true" localSheetId="8" name="Z_B4A556DF_4BA8_3D49_87FD_9736F14B9712_.wvu.PrintArea" vbProcedure="false">'25.02.25'!$B$1:$Q$81</definedName>
    <definedName function="false" hidden="true" localSheetId="9" name="Z_B4A556DF_4BA8_3D49_87FD_9736F14B9712_.wvu.PrintArea" vbProcedure="false">'04.03.25'!$B$1:$Q$81</definedName>
    <definedName function="false" hidden="true" localSheetId="10" name="Z_B4A556DF_4BA8_3D49_87FD_9736F14B9712_.wvu.PrintArea" vbProcedure="false">'11.03.25'!$B$1:$Q$81</definedName>
    <definedName function="false" hidden="true" localSheetId="11" name="Z_B4A556DF_4BA8_3D49_87FD_9736F14B9712_.wvu.PrintArea" vbProcedure="false">'18.03.25'!$B$1:$Q$81</definedName>
    <definedName function="false" hidden="true" localSheetId="16" name="Z_B4A556DF_4BA8_3D49_87FD_9736F14B9712_.wvu.PrintArea" vbProcedure="false">'25.03.25'!$B$1:$Q$81</definedName>
    <definedName function="false" hidden="true" localSheetId="17" name="Z_B4A556DF_4BA8_3D49_87FD_9736F14B9712_.wvu.PrintArea" vbProcedure="false">'08.4.25'!$B$1:$Q$81</definedName>
    <definedName function="false" hidden="true" localSheetId="18" name="Z_B4A556DF_4BA8_3D49_87FD_9736F14B9712_.wvu.PrintArea" vbProcedure="false">'21.05.25'!$B$1:$Q$81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<sst xmlns="http://schemas.openxmlformats.org/spreadsheetml/2006/main" count="2755" uniqueCount="493">
  <si>
    <t xml:space="preserve">Eric Huggenberger</t>
  </si>
  <si>
    <t xml:space="preserve">W</t>
  </si>
  <si>
    <t xml:space="preserve">Wanderprogramm</t>
  </si>
  <si>
    <t xml:space="preserve">Lerchenbergstrasse 41</t>
  </si>
  <si>
    <t xml:space="preserve">CH-8703 Erlenbach</t>
  </si>
  <si>
    <t xml:space="preserve">079 872 18 28</t>
  </si>
  <si>
    <t xml:space="preserve">2. Quartal 2025</t>
  </si>
  <si>
    <t xml:space="preserve"> </t>
  </si>
  <si>
    <t xml:space="preserve">ehuggenberger@outlook.com</t>
  </si>
  <si>
    <r>
      <rPr>
        <b val="true"/>
        <sz val="16"/>
        <color theme="1"/>
        <rFont val="Calibri"/>
        <family val="2"/>
        <charset val="1"/>
      </rPr>
      <t xml:space="preserve">       </t>
    </r>
    <r>
      <rPr>
        <b val="true"/>
        <sz val="18"/>
        <color theme="1"/>
        <rFont val="Calibri"/>
        <family val="2"/>
        <charset val="1"/>
      </rPr>
      <t xml:space="preserve">Inhaltsverzeichnis</t>
    </r>
  </si>
  <si>
    <t xml:space="preserve">A-LEITER</t>
  </si>
  <si>
    <t xml:space="preserve">B-LEITER</t>
  </si>
  <si>
    <t xml:space="preserve">Rikon</t>
  </si>
  <si>
    <t xml:space="preserve">Otto Nussbaumer</t>
  </si>
  <si>
    <t xml:space="preserve">Fredi Wittenwiler</t>
  </si>
  <si>
    <t xml:space="preserve">Winterthur</t>
  </si>
  <si>
    <t xml:space="preserve">Bruno Keller</t>
  </si>
  <si>
    <t xml:space="preserve">Werner Guyer</t>
  </si>
  <si>
    <t xml:space="preserve">Rehetobel</t>
  </si>
  <si>
    <t xml:space="preserve">Felix Bretschger</t>
  </si>
  <si>
    <t xml:space="preserve">Fred Brönnimann</t>
  </si>
  <si>
    <t xml:space="preserve">Hedingen</t>
  </si>
  <si>
    <t xml:space="preserve">Ruedi Brunner</t>
  </si>
  <si>
    <t xml:space="preserve">Paul Huber</t>
  </si>
  <si>
    <t xml:space="preserve">Schindellegi</t>
  </si>
  <si>
    <t xml:space="preserve">Geri Stuker</t>
  </si>
  <si>
    <t xml:space="preserve">Andres Boller</t>
  </si>
  <si>
    <t xml:space="preserve">Birsfelden</t>
  </si>
  <si>
    <t xml:space="preserve">Jso Schumacher</t>
  </si>
  <si>
    <t xml:space="preserve">mit den Thurgauern</t>
  </si>
  <si>
    <t xml:space="preserve">Rietmülli</t>
  </si>
  <si>
    <t xml:space="preserve">Hans Sulser</t>
  </si>
  <si>
    <t xml:space="preserve">Eggberge</t>
  </si>
  <si>
    <t xml:space="preserve">Hans Gruber</t>
  </si>
  <si>
    <t xml:space="preserve">Urs Eichenberger</t>
  </si>
  <si>
    <t xml:space="preserve">Courtepin</t>
  </si>
  <si>
    <t xml:space="preserve">Kurt Schaad</t>
  </si>
  <si>
    <t xml:space="preserve">Geri Eich</t>
  </si>
  <si>
    <t xml:space="preserve">Schwarzwasser</t>
  </si>
  <si>
    <t xml:space="preserve">Dieter Syz</t>
  </si>
  <si>
    <t xml:space="preserve">Wald</t>
  </si>
  <si>
    <t xml:space="preserve">Walter Kaiser</t>
  </si>
  <si>
    <t xml:space="preserve">Otto Brändli</t>
  </si>
  <si>
    <t xml:space="preserve">Valbella</t>
  </si>
  <si>
    <t xml:space="preserve">Marcus Schwöbel</t>
  </si>
  <si>
    <t xml:space="preserve">Datum</t>
  </si>
  <si>
    <t xml:space="preserve">Bucheggplatz-Weiningen-Glanzenberg</t>
  </si>
  <si>
    <t xml:space="preserve">Vormittag A</t>
  </si>
  <si>
    <t xml:space="preserve">Vormittag B1</t>
  </si>
  <si>
    <t xml:space="preserve">Fahrplan Vormittag A</t>
  </si>
  <si>
    <t xml:space="preserve">an</t>
  </si>
  <si>
    <t xml:space="preserve">Gleis</t>
  </si>
  <si>
    <t xml:space="preserve">ab </t>
  </si>
  <si>
    <t xml:space="preserve">Zug/Bus</t>
  </si>
  <si>
    <t xml:space="preserve">Wanderung</t>
  </si>
  <si>
    <t xml:space="preserve">Fahrplan Vormittag B </t>
  </si>
  <si>
    <t xml:space="preserve">ab</t>
  </si>
  <si>
    <t xml:space="preserve">Individuelle Anreise zum Bucheggpl.</t>
  </si>
  <si>
    <t xml:space="preserve">Km</t>
  </si>
  <si>
    <t xml:space="preserve">Zürich HB</t>
  </si>
  <si>
    <t xml:space="preserve">S 19</t>
  </si>
  <si>
    <t xml:space="preserve">Tram 15 Zürich Central ab 09:01 </t>
  </si>
  <si>
    <t xml:space="preserve">auf</t>
  </si>
  <si>
    <t xml:space="preserve">Dietikon</t>
  </si>
  <si>
    <t xml:space="preserve">Kante G</t>
  </si>
  <si>
    <t xml:space="preserve">B 301</t>
  </si>
  <si>
    <t xml:space="preserve">Bucheggplatz an 09:10</t>
  </si>
  <si>
    <t xml:space="preserve">Oetwil a.d.L. Zentrum</t>
  </si>
  <si>
    <t xml:space="preserve">Abmarsch Bucheggplatz 09:15</t>
  </si>
  <si>
    <t xml:space="preserve">Zeit</t>
  </si>
  <si>
    <t xml:space="preserve">ZS%</t>
  </si>
  <si>
    <t xml:space="preserve">eff</t>
  </si>
  <si>
    <t xml:space="preserve">Bucheggplatz-Käferberg 563-542-Allmend-Grünwald-Sonnenberg-Chilenspitzberg-Weiningen </t>
  </si>
  <si>
    <t xml:space="preserve">Oetwil-Winklen-Steinacher-Alp-Bruederberg-478-459-Weiningen</t>
  </si>
  <si>
    <t xml:space="preserve">CH mobil link  Vormittag A</t>
  </si>
  <si>
    <t xml:space="preserve">Bucheggplatz VMA</t>
  </si>
  <si>
    <t xml:space="preserve">CH mobil link Vormittag B</t>
  </si>
  <si>
    <t xml:space="preserve">Oetwil VM B</t>
  </si>
  <si>
    <t xml:space="preserve">Ankunft Restaurant</t>
  </si>
  <si>
    <t xml:space="preserve">Zeit von</t>
  </si>
  <si>
    <t xml:space="preserve">Linde Weiningen</t>
  </si>
  <si>
    <t xml:space="preserve">Badenerstrasse 2, 8104 Weiningen</t>
  </si>
  <si>
    <t xml:space="preserve">Zeit bis </t>
  </si>
  <si>
    <t xml:space="preserve">Martina Kohler</t>
  </si>
  <si>
    <t xml:space="preserve">044 750 18 18</t>
  </si>
  <si>
    <t xml:space="preserve">Nachmittag A</t>
  </si>
  <si>
    <t xml:space="preserve">Nachmittag B1</t>
  </si>
  <si>
    <t xml:space="preserve">Weiningen-Kloster Fahr-Limmatuferweg-Glanzenberg</t>
  </si>
  <si>
    <t xml:space="preserve">Wanderung NM B mit A</t>
  </si>
  <si>
    <t xml:space="preserve">CH mobil link Nachmittag A</t>
  </si>
  <si>
    <t xml:space="preserve">Weiningen NM A+B</t>
  </si>
  <si>
    <t xml:space="preserve">CH mobil link Nachmittag B</t>
  </si>
  <si>
    <t xml:space="preserve">NM Wanderung  Ende</t>
  </si>
  <si>
    <t xml:space="preserve">um</t>
  </si>
  <si>
    <t xml:space="preserve">NM Wanderung Ende</t>
  </si>
  <si>
    <t xml:space="preserve">Fahrplan Nachmittag A</t>
  </si>
  <si>
    <t xml:space="preserve">Zug Bus</t>
  </si>
  <si>
    <t xml:space="preserve">Fahrplan Nachmittag B</t>
  </si>
  <si>
    <t xml:space="preserve">Glanzenberg</t>
  </si>
  <si>
    <t xml:space="preserve">S11</t>
  </si>
  <si>
    <t xml:space="preserve">43/44</t>
  </si>
  <si>
    <t xml:space="preserve">Hinfahrt B2/C</t>
  </si>
  <si>
    <t xml:space="preserve">Rückfahrt B2/C</t>
  </si>
  <si>
    <t xml:space="preserve">41/42</t>
  </si>
  <si>
    <t xml:space="preserve">S12</t>
  </si>
  <si>
    <t xml:space="preserve">Weiningen Lindenplatz</t>
  </si>
  <si>
    <t xml:space="preserve">B 302</t>
  </si>
  <si>
    <t xml:space="preserve">Schlieren Bahnhof</t>
  </si>
  <si>
    <t xml:space="preserve">evtl.   Schlieren</t>
  </si>
  <si>
    <t xml:space="preserve">01/25</t>
  </si>
  <si>
    <t xml:space="preserve">Vorschlag B2/C</t>
  </si>
  <si>
    <t xml:space="preserve">Bemerkungen</t>
  </si>
  <si>
    <t xml:space="preserve">Kontrollfelder</t>
  </si>
  <si>
    <t xml:space="preserve">Ankunft A Restaurant </t>
  </si>
  <si>
    <t xml:space="preserve">Ankunft B Restaurant </t>
  </si>
  <si>
    <t xml:space="preserve">NM Wanderung  Ende A</t>
  </si>
  <si>
    <t xml:space="preserve">Zeit bis Abfahrt</t>
  </si>
  <si>
    <t xml:space="preserve">NM Wanderung Ende B</t>
  </si>
  <si>
    <t xml:space="preserve">Wanderbericht vom TTL auszufüllen ganzes Formular anschliessend an OTL schicken</t>
  </si>
  <si>
    <t xml:space="preserve">Teilnehmer</t>
  </si>
  <si>
    <t xml:space="preserve">Wanderung A </t>
  </si>
  <si>
    <t xml:space="preserve">Anzahl A</t>
  </si>
  <si>
    <t xml:space="preserve">Anzahl  B1 </t>
  </si>
  <si>
    <t xml:space="preserve">Wanderung B</t>
  </si>
  <si>
    <t xml:space="preserve">Anzahl B2/C</t>
  </si>
  <si>
    <t xml:space="preserve">Summe</t>
  </si>
  <si>
    <t xml:space="preserve">Restaurant Essen</t>
  </si>
  <si>
    <t xml:space="preserve">Bemerkungen allg </t>
  </si>
  <si>
    <t xml:space="preserve">Winterthur Breite-Theilingen-Rumlikon</t>
  </si>
  <si>
    <t xml:space="preserve">079 236 97 29</t>
  </si>
  <si>
    <t xml:space="preserve">bruno.f.keller@bluewin.ch</t>
  </si>
  <si>
    <t xml:space="preserve">11,18</t>
  </si>
  <si>
    <t xml:space="preserve">S3</t>
  </si>
  <si>
    <t xml:space="preserve">5,92</t>
  </si>
  <si>
    <t xml:space="preserve">Kante A</t>
  </si>
  <si>
    <t xml:space="preserve">B 4</t>
  </si>
  <si>
    <t xml:space="preserve">Effretikon</t>
  </si>
  <si>
    <t xml:space="preserve">B655</t>
  </si>
  <si>
    <t xml:space="preserve">Winterthur Breite</t>
  </si>
  <si>
    <t xml:space="preserve">Kyburg Dorf</t>
  </si>
  <si>
    <t xml:space="preserve">Breite-Wildpark Bruderhaus-Eschenberg-Sennhof-Kollbrunn-Brünggen-Weisslingen-Theilingen</t>
  </si>
  <si>
    <t xml:space="preserve">Kyburg Dorf-First-Wolfgrueb-Farzel-Weisslingen-Theilingen</t>
  </si>
  <si>
    <t xml:space="preserve">2025 Winterthur-Breite VM A</t>
  </si>
  <si>
    <t xml:space="preserve">2025 Winterthur-Breite VM B</t>
  </si>
  <si>
    <t xml:space="preserve">Restaurant Pöstli</t>
  </si>
  <si>
    <t xml:space="preserve">Theilingerstrasse 18, Weisslingen-Theilingen</t>
  </si>
  <si>
    <t xml:space="preserve">Name Indisch</t>
  </si>
  <si>
    <t xml:space="preserve">052 384 20 20</t>
  </si>
  <si>
    <t xml:space="preserve">Theilingen-Oberwies-665-Rumlikon</t>
  </si>
  <si>
    <t xml:space="preserve">Gemeinsam mit A</t>
  </si>
  <si>
    <t xml:space="preserve">2025 Winterthur-Breite NM A/B</t>
  </si>
  <si>
    <t xml:space="preserve">Rumlikon</t>
  </si>
  <si>
    <t xml:space="preserve">B832</t>
  </si>
  <si>
    <t xml:space="preserve">2,1</t>
  </si>
  <si>
    <t xml:space="preserve">Fehraltorf</t>
  </si>
  <si>
    <t xml:space="preserve">Theilingen Pöstli</t>
  </si>
  <si>
    <t xml:space="preserve">Theilingen, Pöstli</t>
  </si>
  <si>
    <t xml:space="preserve">Nach eigenem Entscheid.</t>
  </si>
  <si>
    <t xml:space="preserve">Rorbas-Buchberg-Eglisau</t>
  </si>
  <si>
    <t xml:space="preserve">IR75</t>
  </si>
  <si>
    <t xml:space="preserve">8,45</t>
  </si>
  <si>
    <t xml:space="preserve">S9</t>
  </si>
  <si>
    <t xml:space="preserve">5,35</t>
  </si>
  <si>
    <t xml:space="preserve">Zürich-Flughafen</t>
  </si>
  <si>
    <t xml:space="preserve">Kante Q</t>
  </si>
  <si>
    <t xml:space="preserve">B521</t>
  </si>
  <si>
    <t xml:space="preserve">Hüntwangen-Will</t>
  </si>
  <si>
    <t xml:space="preserve">Rorbas Dorfplatz</t>
  </si>
  <si>
    <t xml:space="preserve">Rorbas Dorfplatz-Schwimmbad-Holzrüti-Tössegg-Ho-Chi-Minh-Pfad-Ziegelhütte-Rheinbrücke-Rüdlingen-Buchberg</t>
  </si>
  <si>
    <t xml:space="preserve">Bahnhof Hüntwangen-Wil-393-Schwanental-Wilhalde-Chapf-Buchberg</t>
  </si>
  <si>
    <t xml:space="preserve">2025 Rorbas VM A</t>
  </si>
  <si>
    <t xml:space="preserve">2025 Rorbas VM B</t>
  </si>
  <si>
    <t xml:space="preserve">Restaurant Rebe</t>
  </si>
  <si>
    <t xml:space="preserve">Dorfstrasse 22, Buchberg SH</t>
  </si>
  <si>
    <t xml:space="preserve">Frau Röschli</t>
  </si>
  <si>
    <t xml:space="preserve">info@cafe-rebe.ch</t>
  </si>
  <si>
    <t xml:space="preserve">Buchberg-Rorbisacker-Risibuck-Eichhalden-Burg-Rheinbrücke-Bahnhof Eglisau</t>
  </si>
  <si>
    <t xml:space="preserve">Buchberg-Pfarrbärg-Rüdlingen-ARA-Rheinbrücke-Ziegelhütte</t>
  </si>
  <si>
    <t xml:space="preserve">2025 Rorbas NM A</t>
  </si>
  <si>
    <t xml:space="preserve">2025 Rorbas NM B</t>
  </si>
  <si>
    <t xml:space="preserve">Eglisau</t>
  </si>
  <si>
    <t xml:space="preserve">4,82</t>
  </si>
  <si>
    <t xml:space="preserve">Flaach Ziegelhütte</t>
  </si>
  <si>
    <t xml:space="preserve">B675</t>
  </si>
  <si>
    <t xml:space="preserve">1,72</t>
  </si>
  <si>
    <t xml:space="preserve">Rafz</t>
  </si>
  <si>
    <t xml:space="preserve">Buchberg Kirche</t>
  </si>
  <si>
    <t xml:space="preserve">Rafz </t>
  </si>
  <si>
    <t xml:space="preserve">Rundgang zur Kirche - Ausblick über Rebberge und Rhein</t>
  </si>
  <si>
    <t xml:space="preserve">Es besteht auch für das B die Möglichkeit, mit dem Postauto ab Buchberg direkt zum Bahnhof Rafz zu fahren. Für den Ho-Chi-Minh-Pfad sind Stöcke empfohlen (namentlich bei Schnee)</t>
  </si>
  <si>
    <t xml:space="preserve">Hedingen - Schüren - Mettmenstetten</t>
  </si>
  <si>
    <t xml:space="preserve">079 270 72 23</t>
  </si>
  <si>
    <t xml:space="preserve">rkbrunner@bluewin.ch</t>
  </si>
  <si>
    <t xml:space="preserve">S14</t>
  </si>
  <si>
    <t xml:space="preserve">Affoltern a. A.</t>
  </si>
  <si>
    <t xml:space="preserve">B225</t>
  </si>
  <si>
    <t xml:space="preserve">Aeugstertal, Müliberg</t>
  </si>
  <si>
    <t xml:space="preserve">Wanderung VM A: Hedingen - Pt 563 - Eggmatt Pt 575 - Wil Pt 603 - Schürmatt - Aeugst a.A. - Wängibad - Paradisli - Schüren</t>
  </si>
  <si>
    <t xml:space="preserve">Wanderung VM B: Aeugstertal Müliberg - Pt 729 - Rüti - Pt 720 - Aeugst a.A. - Wängibad - Paradisli - Schüren</t>
  </si>
  <si>
    <t xml:space="preserve">2025 Hedingen</t>
  </si>
  <si>
    <t xml:space="preserve">2025 Müliberg</t>
  </si>
  <si>
    <t xml:space="preserve">Schüren Remise</t>
  </si>
  <si>
    <t xml:space="preserve">Schüren 3, 8932 Mettmenstetten</t>
  </si>
  <si>
    <t xml:space="preserve">076 434 35 66</t>
  </si>
  <si>
    <t xml:space="preserve"> Wanderung NM A: Schüren - Garwinden - Mettmenstetten Bahnhof</t>
  </si>
  <si>
    <t xml:space="preserve">Wanderung NM B: Mit A</t>
  </si>
  <si>
    <t xml:space="preserve">2025 Schüren</t>
  </si>
  <si>
    <t xml:space="preserve">Mettmenstetten</t>
  </si>
  <si>
    <t xml:space="preserve">S5</t>
  </si>
  <si>
    <t xml:space="preserve">s</t>
  </si>
  <si>
    <t xml:space="preserve">mit Taxi nach Affoltern</t>
  </si>
  <si>
    <t xml:space="preserve">Affoltern a.A.</t>
  </si>
  <si>
    <t xml:space="preserve">Affoltern a.A</t>
  </si>
  <si>
    <t xml:space="preserve">dann mit Taxi bis Schüren</t>
  </si>
  <si>
    <t xml:space="preserve">II/25</t>
  </si>
  <si>
    <t xml:space="preserve">Vorschlag B2/C: mit S14 Zürich BH 11:19 ab bis Mettmenstetten, dann über Garwinde zu Schüren 1.7 km</t>
  </si>
  <si>
    <t xml:space="preserve">Bemerkungen Teilnehmer</t>
  </si>
  <si>
    <t xml:space="preserve">Bemerkungen Wanderung Essen</t>
  </si>
  <si>
    <t xml:space="preserve">Wanderung: Erzingen - Hallau - Neunkirch</t>
  </si>
  <si>
    <t xml:space="preserve">Name TTL: Eugen Haltiner </t>
  </si>
  <si>
    <t xml:space="preserve">Tel TTL: 079 358 17 15</t>
  </si>
  <si>
    <t xml:space="preserve">Mail TTL: eugen.haltiner@gmail.com</t>
  </si>
  <si>
    <t xml:space="preserve">Zürich Stadelhofen</t>
  </si>
  <si>
    <t xml:space="preserve">S6</t>
  </si>
  <si>
    <t xml:space="preserve">IC</t>
  </si>
  <si>
    <t xml:space="preserve">Schaffhausen</t>
  </si>
  <si>
    <t xml:space="preserve">S64</t>
  </si>
  <si>
    <t xml:space="preserve">Kante C</t>
  </si>
  <si>
    <t xml:space="preserve">Bus 21</t>
  </si>
  <si>
    <t xml:space="preserve">Erzingen (Baden)</t>
  </si>
  <si>
    <t xml:space="preserve">Siblingerhöhe</t>
  </si>
  <si>
    <t xml:space="preserve">Wanderung VM A: Erzingen - Vogelhof 523 - Berghof - Berghaus - Mörderra 558 - Hallau</t>
  </si>
  <si>
    <t xml:space="preserve">Wanderung VM B: Siblingerhöhe - Hammel - Hinterer Berghof - Im Peter - Bergkirche - Hallau</t>
  </si>
  <si>
    <t xml:space="preserve">2025 Erzingen VM A</t>
  </si>
  <si>
    <t xml:space="preserve">2025 Siblingerhöhe VM B</t>
  </si>
  <si>
    <t xml:space="preserve">Restaurant: Weinkrone (Vinothek/Museum)</t>
  </si>
  <si>
    <t xml:space="preserve">Adresse: Bergstrasse 3, 8215 Hallau  </t>
  </si>
  <si>
    <t xml:space="preserve">Name: Bettina Röthig</t>
  </si>
  <si>
    <t xml:space="preserve">Mail Telefon Nummer: 052 681 16 88 </t>
  </si>
  <si>
    <t xml:space="preserve"> Wanderung NM A: Hallau - Nässi - 417 - Murgaartebuck - entlang Sältebach über 421 nach Neunkirch</t>
  </si>
  <si>
    <t xml:space="preserve">Wanderung NM B: mit A </t>
  </si>
  <si>
    <t xml:space="preserve">2025 Hallau A/B NM</t>
  </si>
  <si>
    <t xml:space="preserve">Neunkirch</t>
  </si>
  <si>
    <t xml:space="preserve">mit A</t>
  </si>
  <si>
    <t xml:space="preserve">RE48</t>
  </si>
  <si>
    <t xml:space="preserve">Hallau Gemeindehaus</t>
  </si>
  <si>
    <t xml:space="preserve">Bus27</t>
  </si>
  <si>
    <t xml:space="preserve">Wilchingen-Hallau</t>
  </si>
  <si>
    <t xml:space="preserve">Bus 27</t>
  </si>
  <si>
    <r>
      <rPr>
        <b val="true"/>
        <i val="true"/>
        <sz val="30"/>
        <color rgb="FFFF0000"/>
        <rFont val="Arial"/>
        <family val="2"/>
        <charset val="1"/>
      </rPr>
      <t xml:space="preserve">Bemerkungen:</t>
    </r>
    <r>
      <rPr>
        <i val="true"/>
        <sz val="30"/>
        <color rgb="FFFF0000"/>
        <rFont val="Arial"/>
        <family val="2"/>
        <charset val="1"/>
      </rPr>
      <t xml:space="preserve"> </t>
    </r>
    <r>
      <rPr>
        <b val="true"/>
        <i val="true"/>
        <sz val="30"/>
        <color rgb="FFFF0000"/>
        <rFont val="Arial"/>
        <family val="2"/>
        <charset val="1"/>
      </rPr>
      <t xml:space="preserve">A für Grenzübertritt ID mitnehmen; A und B bei Schnee Stöcke empfohlen </t>
    </r>
  </si>
  <si>
    <t xml:space="preserve">Nuolen - Schmerikon - Rapperswil</t>
  </si>
  <si>
    <t xml:space="preserve">079 447 71 17</t>
  </si>
  <si>
    <t xml:space="preserve">wkaiser@datacomm.ch</t>
  </si>
  <si>
    <t xml:space="preserve">Zürich Hb</t>
  </si>
  <si>
    <t xml:space="preserve">S 2</t>
  </si>
  <si>
    <t xml:space="preserve">S 5</t>
  </si>
  <si>
    <t xml:space="preserve">Lachen</t>
  </si>
  <si>
    <t xml:space="preserve">Kante B</t>
  </si>
  <si>
    <t xml:space="preserve">B 525</t>
  </si>
  <si>
    <t xml:space="preserve">Jona</t>
  </si>
  <si>
    <t xml:space="preserve">Kante K</t>
  </si>
  <si>
    <t xml:space="preserve">B 622</t>
  </si>
  <si>
    <t xml:space="preserve">Nuolen, Kirche</t>
  </si>
  <si>
    <t xml:space="preserve">Wagen Käserei</t>
  </si>
  <si>
    <t xml:space="preserve">Nuolen - Buechberg - Rotegg - Höchegg - Schloss Grynau - Schmerikon</t>
  </si>
  <si>
    <t xml:space="preserve">Wagen - Chlosterwald - Bannwald - 473 - Schmerikon</t>
  </si>
  <si>
    <t xml:space="preserve">2025 Nuolen</t>
  </si>
  <si>
    <t xml:space="preserve">2025 Wagen</t>
  </si>
  <si>
    <t xml:space="preserve">Restaurant</t>
  </si>
  <si>
    <t xml:space="preserve">Bahnhofstrasse 1, 8716 Schmerikon</t>
  </si>
  <si>
    <t xml:space="preserve">Seehof</t>
  </si>
  <si>
    <t xml:space="preserve">www.seehofschmerikon.ch, 055 282 16 33</t>
  </si>
  <si>
    <t xml:space="preserve"> Blumenau - Busskirch - Kinderzoo - Rapperswil</t>
  </si>
  <si>
    <t xml:space="preserve">2025 Blumenau</t>
  </si>
  <si>
    <t xml:space="preserve">Schmerikon</t>
  </si>
  <si>
    <t xml:space="preserve">S 6</t>
  </si>
  <si>
    <t xml:space="preserve">Blumenau</t>
  </si>
  <si>
    <t xml:space="preserve">Rapperswil</t>
  </si>
  <si>
    <t xml:space="preserve">S 15</t>
  </si>
  <si>
    <t xml:space="preserve">Rpperswil</t>
  </si>
  <si>
    <t xml:space="preserve">Spaziergang am See</t>
  </si>
  <si>
    <t xml:space="preserve">Hedingen - Hausen a.A. - Albispass</t>
  </si>
  <si>
    <t xml:space="preserve">Gerhard Stuker</t>
  </si>
  <si>
    <t xml:space="preserve">079 620 73 16</t>
  </si>
  <si>
    <t xml:space="preserve">gstuker@bluewin.ch</t>
  </si>
  <si>
    <t xml:space="preserve">S 14</t>
  </si>
  <si>
    <t xml:space="preserve">Affoltern a/A</t>
  </si>
  <si>
    <t xml:space="preserve">Ka A</t>
  </si>
  <si>
    <t xml:space="preserve">B 225</t>
  </si>
  <si>
    <t xml:space="preserve">Aeugstertal Müliberg</t>
  </si>
  <si>
    <t xml:space="preserve">Hedingen - Bad - Müliberg - Setziweid - Setzihof - Seerüti - Rossweid - Vollenweid - Seebrig - Hausen</t>
  </si>
  <si>
    <t xml:space="preserve">Müliberg - Setziweid - Setzihof - Seerüti - Rossweid - Vollenweid - Seebrig - Hausen</t>
  </si>
  <si>
    <t xml:space="preserve">2024 Hedingen A</t>
  </si>
  <si>
    <t xml:space="preserve">2024 Hedingen B</t>
  </si>
  <si>
    <t xml:space="preserve">Oberheischerstrasse 2, 8915 Hausen am Albis</t>
  </si>
  <si>
    <t xml:space="preserve">Schönegg, Herr Habegger</t>
  </si>
  <si>
    <t xml:space="preserve">044 764 01 35, www.schoenegg-hausen.ch</t>
  </si>
  <si>
    <t xml:space="preserve">Hausen - Tüfenbach - Hochwacht - Albispasshöhe</t>
  </si>
  <si>
    <t xml:space="preserve">Hausen - Tüfenbach - Pt. 670</t>
  </si>
  <si>
    <t xml:space="preserve">Albispasshöhe</t>
  </si>
  <si>
    <t xml:space="preserve">B 240</t>
  </si>
  <si>
    <t xml:space="preserve">Hausen, Tüfenbach</t>
  </si>
  <si>
    <t xml:space="preserve">B 236</t>
  </si>
  <si>
    <t xml:space="preserve">Langnau-Gattikon</t>
  </si>
  <si>
    <t xml:space="preserve">S 4</t>
  </si>
  <si>
    <t xml:space="preserve">Zürich Wiedikon</t>
  </si>
  <si>
    <t xml:space="preserve">Hausen, Heisch</t>
  </si>
  <si>
    <t xml:space="preserve">Hausen a.A., Heisch</t>
  </si>
  <si>
    <t xml:space="preserve">Aussteigen bei Haltestelle Tüfenbach. Wanderung über Tüfenbach zum Restaurant, ca. 1.5 km, guter Weg.</t>
  </si>
  <si>
    <t xml:space="preserve">STOECKE EMPFOHLEN, WINTERWANDERUNG !</t>
  </si>
  <si>
    <t xml:space="preserve">Frick - Herznach - Hornussen</t>
  </si>
  <si>
    <t xml:space="preserve">Heinrich Isler</t>
  </si>
  <si>
    <t xml:space="preserve">079 521 03 76</t>
  </si>
  <si>
    <t xml:space="preserve">h.e.isler@hispeed.ch</t>
  </si>
  <si>
    <t xml:space="preserve">IR 36</t>
  </si>
  <si>
    <t xml:space="preserve">ZürichHB</t>
  </si>
  <si>
    <t xml:space="preserve">IR 16</t>
  </si>
  <si>
    <t xml:space="preserve">Frick</t>
  </si>
  <si>
    <t xml:space="preserve">Kant C</t>
  </si>
  <si>
    <t xml:space="preserve">B 136</t>
  </si>
  <si>
    <t xml:space="preserve">Brugg, Bahnhof</t>
  </si>
  <si>
    <t xml:space="preserve">Kante D</t>
  </si>
  <si>
    <t xml:space="preserve">B 137</t>
  </si>
  <si>
    <t xml:space="preserve">Gipf-Oberfrick, Rösslibrücke</t>
  </si>
  <si>
    <t xml:space="preserve">Effingen , Dorf</t>
  </si>
  <si>
    <t xml:space="preserve">B 139</t>
  </si>
  <si>
    <t xml:space="preserve">Zeihen, Dorf</t>
  </si>
  <si>
    <t xml:space="preserve">368 - 411 - 430 - 544 - 541 -522 - 482 - 426 - 415</t>
  </si>
  <si>
    <t xml:space="preserve">441 - 466 - 470 - Weissacher - 497 - 484 - 446 - 415</t>
  </si>
  <si>
    <t xml:space="preserve">2025 Frick VM A</t>
  </si>
  <si>
    <t xml:space="preserve">2025 Zeihen VM B</t>
  </si>
  <si>
    <t xml:space="preserve">Restaurant von</t>
  </si>
  <si>
    <t xml:space="preserve">Gasthof Löwen</t>
  </si>
  <si>
    <t xml:space="preserve">alte Landstrasse 1, 5027 Herznach</t>
  </si>
  <si>
    <t xml:space="preserve">Restaurant bis </t>
  </si>
  <si>
    <t xml:space="preserve">Marcel Suter</t>
  </si>
  <si>
    <t xml:space="preserve">062 878 12 38, info@loewen-herznach.ch</t>
  </si>
  <si>
    <t xml:space="preserve">415 - Brüel - 463 - 479 - Egg - 460 - 415 -Hornussen Unterdorf</t>
  </si>
  <si>
    <t xml:space="preserve">mit A oder C</t>
  </si>
  <si>
    <t xml:space="preserve">2025 Herznach NM A / B</t>
  </si>
  <si>
    <t xml:space="preserve">Hornussen, Unterdorf</t>
  </si>
  <si>
    <t xml:space="preserve">siehe A</t>
  </si>
  <si>
    <t xml:space="preserve">Gleis 3</t>
  </si>
  <si>
    <t xml:space="preserve">Herznach,Post</t>
  </si>
  <si>
    <t xml:space="preserve">B 135</t>
  </si>
  <si>
    <t xml:space="preserve">Frick,Bahnhof</t>
  </si>
  <si>
    <t xml:space="preserve">04.03.2025Z</t>
  </si>
  <si>
    <t xml:space="preserve">Gibswil – Hasenstrick – Rüti ZH</t>
  </si>
  <si>
    <t xml:space="preserve">079 691 56 14</t>
  </si>
  <si>
    <t xml:space="preserve">fredi.wittenwiler@bluewin.ch</t>
  </si>
  <si>
    <t xml:space="preserve">S15</t>
  </si>
  <si>
    <t xml:space="preserve">Rüti ZH</t>
  </si>
  <si>
    <t xml:space="preserve">S26</t>
  </si>
  <si>
    <t xml:space="preserve">Hinwil</t>
  </si>
  <si>
    <t xml:space="preserve">B 870</t>
  </si>
  <si>
    <t xml:space="preserve">Gibswil </t>
  </si>
  <si>
    <t xml:space="preserve">Hinwil, Sportplatz</t>
  </si>
  <si>
    <t xml:space="preserve">Gibswil-Wissengubel-880-Hintersennenberg-971-Bachtel-Orn-Niederorn-Hasenstrick</t>
  </si>
  <si>
    <t xml:space="preserve">Landgasthof Hasenstrick</t>
  </si>
  <si>
    <t xml:space="preserve">Höhenstrasse 15, 8635 Dürnten</t>
  </si>
  <si>
    <t xml:space="preserve">Frau Ayse</t>
  </si>
  <si>
    <t xml:space="preserve">055 250 12 20</t>
  </si>
  <si>
    <t xml:space="preserve">Hasenstrick-Gadenweid-718-681-Tüfenbool-621-Pilgersteg-Rüti ZH, Pilgerhof</t>
  </si>
  <si>
    <t xml:space="preserve">Hasenstrick-Gadenweid-718-681-Tüfenbool-621-Dürnten, J.-C-Heerstrasse</t>
  </si>
  <si>
    <t xml:space="preserve">Rüti ZH, Pilgerhof</t>
  </si>
  <si>
    <t xml:space="preserve">B 885</t>
  </si>
  <si>
    <t xml:space="preserve">Dürnten, J.-C.Heerstr.</t>
  </si>
  <si>
    <t xml:space="preserve">B 882</t>
  </si>
  <si>
    <t xml:space="preserve">Rüti ZH, Bahnhof</t>
  </si>
  <si>
    <t xml:space="preserve">Bubikon, Bahnhof</t>
  </si>
  <si>
    <t xml:space="preserve">32/33</t>
  </si>
  <si>
    <t xml:space="preserve">Mit Taxi bis Hinwil</t>
  </si>
  <si>
    <t xml:space="preserve">Hinwil,Bahnhof</t>
  </si>
  <si>
    <t xml:space="preserve">Hinwil, Bahnhof</t>
  </si>
  <si>
    <t xml:space="preserve">Mit Taxi bis Hasenstrick</t>
  </si>
  <si>
    <t xml:space="preserve">Oberstetten SG-Lenggenwil-Oberbüren</t>
  </si>
  <si>
    <t xml:space="preserve">Felix U. Bretschger</t>
  </si>
  <si>
    <t xml:space="preserve">079 541 52 22</t>
  </si>
  <si>
    <t xml:space="preserve">DIWA  Nr. Vierstellig: 4.5625</t>
  </si>
  <si>
    <t xml:space="preserve">bretschger@silk-rechtsanwaelte.ch</t>
  </si>
  <si>
    <t xml:space="preserve">IR 13</t>
  </si>
  <si>
    <t xml:space="preserve">Wil </t>
  </si>
  <si>
    <t xml:space="preserve">B 729</t>
  </si>
  <si>
    <t xml:space="preserve">Uzwil</t>
  </si>
  <si>
    <t xml:space="preserve">B 728</t>
  </si>
  <si>
    <t xml:space="preserve">Henau Kirchplatz</t>
  </si>
  <si>
    <t xml:space="preserve">Oberbüren Kloster Glattburg</t>
  </si>
  <si>
    <t xml:space="preserve">Henau - 507 - Thurstudenweg - Thurrain - Kloster St. Gallenberg - Ebersol - Niederhelfenschwil (582) - Otmarsteinwald - 565 - Lenggenwil</t>
  </si>
  <si>
    <t xml:space="preserve">Kloster St. Gallenberg - Ebersol - 580 - Otmarsteinwald -565 - Lenggenwil </t>
  </si>
  <si>
    <t xml:space="preserve">2025 Henau VM A</t>
  </si>
  <si>
    <t xml:space="preserve">2025 Oberbüren VM B</t>
  </si>
  <si>
    <t xml:space="preserve">Restaurant Krone</t>
  </si>
  <si>
    <t xml:space="preserve">Dorfstrasse 1, 9525 Lenggenwil</t>
  </si>
  <si>
    <t xml:space="preserve">Valérie und René Widmer</t>
  </si>
  <si>
    <t xml:space="preserve">www.krone-lenggenwil.ch    071 947 16 26</t>
  </si>
  <si>
    <t xml:space="preserve">Lenggenwil - Chlosterwald - Sonnental - Niederuzwil</t>
  </si>
  <si>
    <t xml:space="preserve">Mit A</t>
  </si>
  <si>
    <t xml:space="preserve">2025 Henau NM A/B</t>
  </si>
  <si>
    <t xml:space="preserve">Zug/ Bus</t>
  </si>
  <si>
    <t xml:space="preserve">Zug /Bus</t>
  </si>
  <si>
    <t xml:space="preserve">Niederuzwil, Bienenstrasse</t>
  </si>
  <si>
    <t xml:space="preserve">Bus 741</t>
  </si>
  <si>
    <t xml:space="preserve">Zürich</t>
  </si>
  <si>
    <t xml:space="preserve">IC 1</t>
  </si>
  <si>
    <t xml:space="preserve">Lenggenwil Dorf</t>
  </si>
  <si>
    <t xml:space="preserve">Bus 724</t>
  </si>
  <si>
    <t xml:space="preserve">Wil</t>
  </si>
  <si>
    <t xml:space="preserve">Wanderbericht vom TTL auszufüllen ganzes Formular anschließend an OTL schicken</t>
  </si>
  <si>
    <t xml:space="preserve">Bemerkungen allg. </t>
  </si>
  <si>
    <t xml:space="preserve">Tannenboden - Pannüöl - Tannenheim</t>
  </si>
  <si>
    <t xml:space="preserve">DIWA  Nr. Vierstellig: 5.2925</t>
  </si>
  <si>
    <t xml:space="preserve">S25</t>
  </si>
  <si>
    <t xml:space="preserve">Ziegelbrücke</t>
  </si>
  <si>
    <t xml:space="preserve">S17</t>
  </si>
  <si>
    <t xml:space="preserve">Flums</t>
  </si>
  <si>
    <t xml:space="preserve">B441</t>
  </si>
  <si>
    <t xml:space="preserve">Flumsbg, Mittenwald</t>
  </si>
  <si>
    <t xml:space="preserve">Flumserberg, Tannenboden</t>
  </si>
  <si>
    <t xml:space="preserve">Selsselbahn zu Prodalp</t>
  </si>
  <si>
    <t xml:space="preserve">Mittenwald - Alp Tannenboden - Prodalp - Panüöl</t>
  </si>
  <si>
    <t xml:space="preserve">Prodalp - Panüöl</t>
  </si>
  <si>
    <t xml:space="preserve">2025 Tannenheim VM A</t>
  </si>
  <si>
    <t xml:space="preserve">2025 Tannenheim VM B</t>
  </si>
  <si>
    <t xml:space="preserve">Alpenrestaurant Panüöl</t>
  </si>
  <si>
    <t xml:space="preserve">Molseralpstrasse 9, 8898 Flums</t>
  </si>
  <si>
    <t xml:space="preserve">Helen und Fredi Steiner</t>
  </si>
  <si>
    <t xml:space="preserve">081 710 12 47</t>
  </si>
  <si>
    <t xml:space="preserve">Panüöl - Prodalp - Tannenboden - Tannenheim</t>
  </si>
  <si>
    <t xml:space="preserve">Panüöl - Prodalp, dann mit Sesselbahn nach Tannenheim hinunter
Heimfahrt mit A zusammen.</t>
  </si>
  <si>
    <t xml:space="preserve">umgekehrt wie VM</t>
  </si>
  <si>
    <t xml:space="preserve">Flumserbg, Tannenheim</t>
  </si>
  <si>
    <t xml:space="preserve">Vorschlag B2/C: Für C ist diese Wanderng nicht geeignet. Theoretisch Zugang über 3 Seilabahnen möglich, aber zu anstrengend.</t>
  </si>
  <si>
    <t xml:space="preserve">Rehetobel - Kaienspitz - Rossbüchel - Heiden (oder Wienacht-Tobel)</t>
  </si>
  <si>
    <t xml:space="preserve">EC</t>
  </si>
  <si>
    <t xml:space="preserve">IC 5</t>
  </si>
  <si>
    <t xml:space="preserve">St. Gallen</t>
  </si>
  <si>
    <t xml:space="preserve">B 121</t>
  </si>
  <si>
    <t xml:space="preserve">B 120</t>
  </si>
  <si>
    <t xml:space="preserve">Rehetobel Robach</t>
  </si>
  <si>
    <t xml:space="preserve">Eggersriet Gemeindehaus</t>
  </si>
  <si>
    <t xml:space="preserve">Rehetobel Robach-994-Oberkaien-Gigeren-Kaienspitz-Höchi-Grub-SG-Grub AR-Fünfländerblick- Rossbüchel</t>
  </si>
  <si>
    <t xml:space="preserve">Eggersriet (Gemeindehaus)-Würzwallen-Feldmoos-Büchel-Rossbüchel (mit Abstecher zum Fünfländerblick)</t>
  </si>
  <si>
    <t xml:space="preserve">2025 Rehetobel VM A</t>
  </si>
  <si>
    <t xml:space="preserve">2025 Rehetobel VM B</t>
  </si>
  <si>
    <t xml:space="preserve">Restaurant Rossbüchel</t>
  </si>
  <si>
    <t xml:space="preserve">Rossbüchel 416, 9036 Grub SG</t>
  </si>
  <si>
    <t xml:space="preserve">Simon Keller, Dragica Brander</t>
  </si>
  <si>
    <t xml:space="preserve">www.rossbüchel.ch </t>
  </si>
  <si>
    <t xml:space="preserve">Rossbüchel-Unterbilchen-Rorwis-Christhaus-Heidentobel-Heiden</t>
  </si>
  <si>
    <t xml:space="preserve">Rossbüchel-Unterbilchen-Landegg-Wienacht-Tobel</t>
  </si>
  <si>
    <t xml:space="preserve">2025 Rehetobel NM A</t>
  </si>
  <si>
    <t xml:space="preserve">2025 Rehetobel NM B</t>
  </si>
  <si>
    <t xml:space="preserve">Heiden Lindenplatz</t>
  </si>
  <si>
    <t xml:space="preserve">Wienacht-Tobel</t>
  </si>
  <si>
    <t xml:space="preserve">S 25</t>
  </si>
  <si>
    <t xml:space="preserve">Rorschach </t>
  </si>
  <si>
    <t xml:space="preserve">Zürich HB </t>
  </si>
  <si>
    <t xml:space="preserve">Grub SG</t>
  </si>
  <si>
    <t xml:space="preserve">Kante D </t>
  </si>
  <si>
    <t xml:space="preserve">Taxi nach Rossbüchel </t>
  </si>
  <si>
    <t xml:space="preserve">Transport nach Grub SG mit Taxi</t>
  </si>
  <si>
    <t xml:space="preserve">Taxi Blitz Heiden 071 891 50 50</t>
  </si>
  <si>
    <t xml:space="preserve">Vorschlag B2/C: Aussicht ab Fünfländerblick (5 Minuten ab Restaurant, eben)</t>
  </si>
  <si>
    <t xml:space="preserve">Bei nasser Witterung Stöcke (Graspartien). Jassen im Zug.</t>
  </si>
  <si>
    <t xml:space="preserve">Herblingen - Schifflände - Schaffhausen Bahnhof</t>
  </si>
  <si>
    <t xml:space="preserve">079 400 96 53</t>
  </si>
  <si>
    <t xml:space="preserve">kurtschaad@bluewin.ch</t>
  </si>
  <si>
    <t xml:space="preserve">RE 48</t>
  </si>
  <si>
    <t xml:space="preserve">S 24</t>
  </si>
  <si>
    <t xml:space="preserve">165m</t>
  </si>
  <si>
    <t xml:space="preserve">Kante E</t>
  </si>
  <si>
    <t xml:space="preserve">B 25</t>
  </si>
  <si>
    <t xml:space="preserve">71m</t>
  </si>
  <si>
    <t xml:space="preserve">Herblingen</t>
  </si>
  <si>
    <t xml:space="preserve">193m</t>
  </si>
  <si>
    <t xml:space="preserve">Büsingen, Bürgerhaus</t>
  </si>
  <si>
    <t xml:space="preserve">73m</t>
  </si>
  <si>
    <t xml:space="preserve">Forsthaus - Gwölb - Morgetshof - 457 - 430 - Gennersbrunn - 433 - Waarthau - Im Stemmer - Lindli - Schaffhausen Schifflände</t>
  </si>
  <si>
    <t xml:space="preserve">Büsingen - Hägeler - Unders Hölzli - Im Stemmer - Lindli - Schaffhausen Schifflände</t>
  </si>
  <si>
    <t xml:space="preserve">Herblingen A</t>
  </si>
  <si>
    <t xml:space="preserve">Büsingen B</t>
  </si>
  <si>
    <t xml:space="preserve">Restaurant Güterhof</t>
  </si>
  <si>
    <t xml:space="preserve">Freier Platz 10 8200 Schaffhausen</t>
  </si>
  <si>
    <t xml:space="preserve">Name</t>
  </si>
  <si>
    <t xml:space="preserve">info@gueterhof.ch 052 630 40 40</t>
  </si>
  <si>
    <t xml:space="preserve">Schifflände - Munotzinne - Schaffhauser Altstadt - Bahnhof</t>
  </si>
  <si>
    <t xml:space="preserve">Zusammen mit A</t>
  </si>
  <si>
    <t xml:space="preserve">Schaffhausen A/B</t>
  </si>
  <si>
    <t xml:space="preserve">100m</t>
  </si>
  <si>
    <t xml:space="preserve">90m</t>
  </si>
  <si>
    <t xml:space="preserve">Schifflände</t>
  </si>
  <si>
    <t xml:space="preserve">B 6</t>
  </si>
  <si>
    <t xml:space="preserve">Falls die Zeit zum Umsteigen in Schaffhausen etwas knapp ist, den Bus um 11:56 (B 6)   benutzen. Für die Rückreise den Bus um 13:49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</si>
</sst>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/mm/yyyy"/>
    <numFmt numFmtId="167" formatCode="hh:mm"/>
    <numFmt numFmtId="168" formatCode="dd/mm/yy;@"/>
    <numFmt numFmtId="169" formatCode="h\/mm&quot; h&quot;;@"/>
    <numFmt numFmtId="170" formatCode="0%"/>
    <numFmt numFmtId="171" formatCode="0"/>
    <numFmt numFmtId="172" formatCode="dd/mm/yyyy\ hh:mm"/>
    <numFmt numFmtId="173" formatCode="hh:mm:ss"/>
  </numFmts>
  <fonts count="58">
    <font>
      <sz val="12"/>
      <color theme="1"/>
      <name val="ArialMT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26"/>
      <color theme="10"/>
      <name val="Arial"/>
      <family val="2"/>
      <charset val="1"/>
    </font>
    <font>
      <u val="single"/>
      <sz val="11"/>
      <color theme="10"/>
      <name val="Calibri"/>
      <family val="2"/>
      <charset val="1"/>
    </font>
    <font>
      <sz val="12"/>
      <color theme="1"/>
      <name val="Aptos Narrow"/>
      <family val="2"/>
      <charset val="1"/>
    </font>
    <font>
      <sz val="11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sz val="10"/>
      <name val="Arial"/>
      <family val="2"/>
      <charset val="1"/>
    </font>
    <font>
      <b val="true"/>
      <sz val="10"/>
      <color theme="1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8"/>
      <name val="Arial"/>
      <family val="2"/>
      <charset val="1"/>
    </font>
    <font>
      <b val="true"/>
      <sz val="10"/>
      <name val="Arial"/>
      <family val="2"/>
      <charset val="1"/>
    </font>
    <font>
      <sz val="18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8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9"/>
      <color theme="1"/>
      <name val="Calibri"/>
      <family val="2"/>
      <charset val="1"/>
    </font>
    <font>
      <sz val="30"/>
      <color theme="1"/>
      <name val="Arial"/>
      <family val="2"/>
      <charset val="1"/>
    </font>
    <font>
      <sz val="30"/>
      <name val="Arial"/>
      <family val="2"/>
      <charset val="1"/>
    </font>
    <font>
      <b val="true"/>
      <sz val="30"/>
      <color theme="1"/>
      <name val="Arial"/>
      <family val="2"/>
      <charset val="1"/>
    </font>
    <font>
      <b val="true"/>
      <sz val="36"/>
      <color theme="1"/>
      <name val="Arial"/>
      <family val="2"/>
      <charset val="1"/>
    </font>
    <font>
      <u val="single"/>
      <sz val="30"/>
      <color theme="10"/>
      <name val="Arial"/>
      <family val="2"/>
      <charset val="1"/>
    </font>
    <font>
      <b val="true"/>
      <sz val="30"/>
      <color theme="0" tint="-0.5"/>
      <name val="Arial"/>
      <family val="2"/>
      <charset val="1"/>
    </font>
    <font>
      <b val="true"/>
      <sz val="26"/>
      <color theme="1"/>
      <name val="Arial"/>
      <family val="2"/>
      <charset val="1"/>
    </font>
    <font>
      <b val="true"/>
      <sz val="36"/>
      <name val="Arial"/>
      <family val="2"/>
      <charset val="1"/>
    </font>
    <font>
      <b val="true"/>
      <u val="single"/>
      <sz val="22"/>
      <color theme="1"/>
      <name val="Arial"/>
      <family val="2"/>
      <charset val="1"/>
    </font>
    <font>
      <sz val="28"/>
      <color theme="1"/>
      <name val="Arial"/>
      <family val="2"/>
      <charset val="1"/>
    </font>
    <font>
      <b val="true"/>
      <sz val="30"/>
      <name val="Arial"/>
      <family val="2"/>
      <charset val="1"/>
    </font>
    <font>
      <i val="true"/>
      <sz val="32"/>
      <color theme="1"/>
      <name val="Arial"/>
      <family val="2"/>
      <charset val="1"/>
    </font>
    <font>
      <i val="true"/>
      <sz val="36"/>
      <color theme="1"/>
      <name val="Arial"/>
      <family val="2"/>
      <charset val="1"/>
    </font>
    <font>
      <sz val="30"/>
      <color theme="0" tint="-0.05"/>
      <name val="Arial"/>
      <family val="2"/>
      <charset val="1"/>
    </font>
    <font>
      <sz val="30"/>
      <color theme="2"/>
      <name val="Arial"/>
      <family val="2"/>
      <charset val="1"/>
    </font>
    <font>
      <sz val="30"/>
      <color theme="0" tint="-0.35"/>
      <name val="Arial"/>
      <family val="2"/>
      <charset val="1"/>
    </font>
    <font>
      <u val="single"/>
      <sz val="30"/>
      <color theme="0" tint="-0.35"/>
      <name val="Arial"/>
      <family val="2"/>
      <charset val="1"/>
    </font>
    <font>
      <b val="true"/>
      <sz val="30"/>
      <color theme="0" tint="-0.35"/>
      <name val="Arial"/>
      <family val="2"/>
      <charset val="1"/>
    </font>
    <font>
      <sz val="30"/>
      <color theme="0" tint="-0.25"/>
      <name val="Arial"/>
      <family val="2"/>
      <charset val="1"/>
    </font>
    <font>
      <sz val="30"/>
      <color theme="0"/>
      <name val="Arial"/>
      <family val="2"/>
      <charset val="1"/>
    </font>
    <font>
      <sz val="36"/>
      <color theme="1"/>
      <name val="Arial"/>
      <family val="2"/>
      <charset val="1"/>
    </font>
    <font>
      <sz val="30"/>
      <color theme="0" tint="-0.15"/>
      <name val="Arial"/>
      <family val="2"/>
      <charset val="1"/>
    </font>
    <font>
      <sz val="30"/>
      <color theme="1" tint="0.0499"/>
      <name val="Arial"/>
      <family val="2"/>
      <charset val="1"/>
    </font>
    <font>
      <i val="true"/>
      <sz val="30"/>
      <color theme="1"/>
      <name val="Arial"/>
      <family val="2"/>
      <charset val="1"/>
    </font>
    <font>
      <i val="true"/>
      <sz val="30"/>
      <color rgb="FFFF0000"/>
      <name val="Arial"/>
      <family val="2"/>
      <charset val="1"/>
    </font>
    <font>
      <sz val="30"/>
      <color theme="2" tint="-0.25"/>
      <name val="Arial"/>
      <family val="2"/>
      <charset val="1"/>
    </font>
    <font>
      <sz val="22"/>
      <color theme="1"/>
      <name val="Arial"/>
      <family val="2"/>
      <charset val="1"/>
    </font>
    <font>
      <b val="true"/>
      <u val="single"/>
      <sz val="36"/>
      <color theme="1"/>
      <name val="Arial"/>
      <family val="2"/>
      <charset val="1"/>
    </font>
    <font>
      <b val="true"/>
      <i val="true"/>
      <sz val="30"/>
      <color rgb="FFFF0000"/>
      <name val="Arial"/>
      <family val="2"/>
      <charset val="1"/>
    </font>
    <font>
      <u val="single"/>
      <sz val="30"/>
      <color theme="1"/>
      <name val="Arial"/>
      <family val="2"/>
      <charset val="1"/>
    </font>
    <font>
      <sz val="36"/>
      <name val="Arial"/>
      <family val="2"/>
      <charset val="1"/>
    </font>
    <font>
      <sz val="28"/>
      <name val="Arial"/>
      <family val="2"/>
      <charset val="1"/>
    </font>
    <font>
      <u val="single"/>
      <sz val="28"/>
      <color theme="1"/>
      <name val="Arial"/>
      <family val="2"/>
      <charset val="1"/>
    </font>
    <font>
      <u val="single"/>
      <sz val="36"/>
      <color theme="10"/>
      <name val="Arial"/>
      <family val="2"/>
      <charset val="1"/>
    </font>
    <font>
      <b val="true"/>
      <sz val="28"/>
      <color theme="1"/>
      <name val="Arial"/>
      <family val="2"/>
      <charset val="1"/>
    </font>
    <font>
      <b val="true"/>
      <sz val="28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theme="4" tint="0.7999"/>
        <bgColor rgb="FFCAEEFB"/>
      </patternFill>
    </fill>
    <fill>
      <patternFill patternType="solid">
        <fgColor theme="0" tint="-0.15"/>
        <bgColor rgb="FFE8E8E8"/>
      </patternFill>
    </fill>
    <fill>
      <patternFill patternType="solid">
        <fgColor theme="0" tint="-0.25"/>
        <bgColor rgb="FFAEAEAE"/>
      </patternFill>
    </fill>
    <fill>
      <patternFill patternType="solid">
        <fgColor theme="0" tint="-0.05"/>
        <bgColor rgb="FFE8E8E8"/>
      </patternFill>
    </fill>
    <fill>
      <patternFill patternType="solid">
        <fgColor theme="1"/>
        <bgColor rgb="FF0D0D0D"/>
      </patternFill>
    </fill>
    <fill>
      <patternFill patternType="solid">
        <fgColor theme="9" tint="0.5999"/>
        <bgColor rgb="FFD9F2D0"/>
      </patternFill>
    </fill>
    <fill>
      <patternFill patternType="solid">
        <fgColor theme="5" tint="0.5999"/>
        <bgColor rgb="FFF2CFEE"/>
      </patternFill>
    </fill>
    <fill>
      <patternFill patternType="solid">
        <fgColor theme="9" tint="0.7999"/>
        <bgColor rgb="FFE8E8E8"/>
      </patternFill>
    </fill>
    <fill>
      <patternFill patternType="solid">
        <fgColor theme="8" tint="0.7999"/>
        <bgColor rgb="FFD9D9D9"/>
      </patternFill>
    </fill>
    <fill>
      <patternFill patternType="solid">
        <fgColor theme="0" tint="-0.35"/>
        <bgColor rgb="FFAEAEAE"/>
      </patternFill>
    </fill>
    <fill>
      <patternFill patternType="solid">
        <fgColor theme="5" tint="0.7999"/>
        <bgColor rgb="FFE8E8E8"/>
      </patternFill>
    </fill>
    <fill>
      <patternFill patternType="solid">
        <fgColor rgb="FFFFFF00"/>
        <bgColor rgb="FFFFFF00"/>
      </patternFill>
    </fill>
    <fill>
      <patternFill patternType="solid">
        <fgColor theme="7" tint="0.7999"/>
        <bgColor rgb="FFC1E5F5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>
        <color theme="1"/>
      </left>
      <right style="medium"/>
      <top style="medium"/>
      <bottom style="slantDashDot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slantDashDot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thin"/>
      <top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24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24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24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0" fillId="0" borderId="0" xfId="24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24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24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24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24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9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4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2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23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4" fontId="23" fillId="0" borderId="0" xfId="23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7" fontId="22" fillId="0" borderId="0" xfId="23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4" fontId="22" fillId="0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2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3" fillId="0" borderId="2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7" fontId="22" fillId="0" borderId="2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2" fillId="0" borderId="3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2" fillId="0" borderId="4" xfId="23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0" borderId="5" xfId="23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8" fontId="25" fillId="0" borderId="6" xfId="23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22" fillId="0" borderId="4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7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5" fontId="25" fillId="2" borderId="8" xfId="23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4" fontId="22" fillId="2" borderId="8" xfId="23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4" fontId="22" fillId="2" borderId="8" xfId="23" applyFont="true" applyBorder="true" applyAlignment="true" applyProtection="true">
      <alignment horizontal="left" vertical="center" textRotation="0" wrapText="true" indent="0" shrinkToFit="true"/>
      <protection locked="false" hidden="true"/>
    </xf>
    <xf numFmtId="164" fontId="25" fillId="3" borderId="8" xfId="23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4" fillId="2" borderId="8" xfId="2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9" fontId="26" fillId="2" borderId="8" xfId="2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5" fontId="27" fillId="0" borderId="9" xfId="23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9" fontId="24" fillId="0" borderId="0" xfId="23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4" fillId="0" borderId="0" xfId="23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2" fillId="0" borderId="10" xfId="23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4" fontId="22" fillId="0" borderId="0" xfId="23" applyFont="true" applyBorder="false" applyAlignment="true" applyProtection="true">
      <alignment horizontal="left" vertical="bottom" textRotation="0" wrapText="false" indent="0" shrinkToFit="true"/>
      <protection locked="true" hidden="false"/>
    </xf>
    <xf numFmtId="164" fontId="23" fillId="0" borderId="0" xfId="23" applyFont="true" applyBorder="false" applyAlignment="true" applyProtection="true">
      <alignment horizontal="left" vertical="bottom" textRotation="0" wrapText="false" indent="0" shrinkToFit="true"/>
      <protection locked="true" hidden="false"/>
    </xf>
    <xf numFmtId="167" fontId="22" fillId="0" borderId="0" xfId="23" applyFont="true" applyBorder="false" applyAlignment="true" applyProtection="true">
      <alignment horizontal="left" vertical="bottom" textRotation="0" wrapText="false" indent="0" shrinkToFit="true"/>
      <protection locked="true" hidden="false"/>
    </xf>
    <xf numFmtId="169" fontId="26" fillId="0" borderId="0" xfId="2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7" fillId="0" borderId="0" xfId="23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7" fillId="0" borderId="7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4" fillId="2" borderId="8" xfId="23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22" fillId="3" borderId="1" xfId="23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9" fontId="22" fillId="3" borderId="2" xfId="23" applyFont="true" applyBorder="true" applyAlignment="true" applyProtection="true">
      <alignment horizontal="left" vertical="bottom" textRotation="0" wrapText="false" indent="0" shrinkToFit="true"/>
      <protection locked="false" hidden="true"/>
    </xf>
    <xf numFmtId="164" fontId="22" fillId="3" borderId="2" xfId="23" applyFont="true" applyBorder="true" applyAlignment="true" applyProtection="true">
      <alignment horizontal="left" vertical="bottom" textRotation="0" wrapText="false" indent="0" shrinkToFit="true"/>
      <protection locked="false" hidden="true"/>
    </xf>
    <xf numFmtId="169" fontId="22" fillId="3" borderId="11" xfId="23" applyFont="true" applyBorder="true" applyAlignment="true" applyProtection="true">
      <alignment horizontal="center" vertical="bottom" textRotation="0" wrapText="false" indent="0" shrinkToFit="true"/>
      <protection locked="false" hidden="true"/>
    </xf>
    <xf numFmtId="164" fontId="22" fillId="3" borderId="1" xfId="23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9" fontId="22" fillId="3" borderId="2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3" fillId="3" borderId="2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2" fillId="3" borderId="2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3" borderId="11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8" fillId="0" borderId="12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5" fillId="4" borderId="13" xfId="23" applyFont="true" applyBorder="true" applyAlignment="true" applyProtection="true">
      <alignment horizontal="general" vertical="center" textRotation="0" wrapText="false" indent="0" shrinkToFit="true"/>
      <protection locked="false" hidden="true"/>
    </xf>
    <xf numFmtId="164" fontId="25" fillId="4" borderId="13" xfId="23" applyFont="true" applyBorder="true" applyAlignment="true" applyProtection="true">
      <alignment horizontal="general" vertical="center" textRotation="0" wrapText="false" indent="0" shrinkToFit="true"/>
      <protection locked="false" hidden="true"/>
    </xf>
    <xf numFmtId="167" fontId="25" fillId="0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5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0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3" borderId="0" xfId="23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9" fontId="22" fillId="3" borderId="14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5" fillId="0" borderId="12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5" fillId="4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9" fillId="4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3" borderId="14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3" borderId="7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3" borderId="0" xfId="23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9" fillId="5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5" borderId="13" xfId="2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9" fillId="0" borderId="12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30" fillId="0" borderId="12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2" fillId="3" borderId="0" xfId="23" applyFont="true" applyBorder="false" applyAlignment="true" applyProtection="true">
      <alignment horizontal="left" vertical="top" textRotation="0" wrapText="false" indent="0" shrinkToFit="true"/>
      <protection locked="false" hidden="true"/>
    </xf>
    <xf numFmtId="170" fontId="31" fillId="3" borderId="0" xfId="23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9" fontId="31" fillId="3" borderId="0" xfId="23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9" fillId="0" borderId="15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4" fillId="0" borderId="16" xfId="23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2" fillId="5" borderId="16" xfId="23" applyFont="true" applyBorder="true" applyAlignment="true" applyProtection="true">
      <alignment horizontal="general" vertical="center" textRotation="0" wrapText="false" indent="0" shrinkToFit="true"/>
      <protection locked="false" hidden="true"/>
    </xf>
    <xf numFmtId="167" fontId="32" fillId="0" borderId="16" xfId="23" applyFont="true" applyBorder="true" applyAlignment="true" applyProtection="true">
      <alignment horizontal="general" vertical="center" textRotation="0" wrapText="false" indent="0" shrinkToFit="true"/>
      <protection locked="false" hidden="true"/>
    </xf>
    <xf numFmtId="164" fontId="32" fillId="0" borderId="16" xfId="23" applyFont="true" applyBorder="true" applyAlignment="true" applyProtection="true">
      <alignment horizontal="general" vertical="center" textRotation="0" wrapText="false" indent="0" shrinkToFit="true"/>
      <protection locked="false" hidden="true"/>
    </xf>
    <xf numFmtId="164" fontId="29" fillId="0" borderId="17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5" fillId="0" borderId="18" xfId="2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9" fillId="5" borderId="18" xfId="2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29" fillId="0" borderId="18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9" fontId="29" fillId="5" borderId="18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9" fillId="0" borderId="18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7" fontId="22" fillId="3" borderId="10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3" borderId="19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33" fillId="0" borderId="8" xfId="23" applyFont="true" applyBorder="true" applyAlignment="true" applyProtection="true">
      <alignment horizontal="left" vertical="top" textRotation="0" wrapText="true" indent="0" shrinkToFit="false"/>
      <protection locked="false" hidden="true"/>
    </xf>
    <xf numFmtId="164" fontId="34" fillId="0" borderId="20" xfId="23" applyFont="true" applyBorder="true" applyAlignment="true" applyProtection="true">
      <alignment horizontal="left" vertical="top" textRotation="0" wrapText="true" indent="0" shrinkToFit="false"/>
      <protection locked="false" hidden="true"/>
    </xf>
    <xf numFmtId="169" fontId="35" fillId="6" borderId="21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7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36" fillId="6" borderId="21" xfId="23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4" fillId="8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37" fillId="0" borderId="4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38" fillId="0" borderId="0" xfId="20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9" fontId="37" fillId="0" borderId="0" xfId="23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9" fontId="37" fillId="0" borderId="0" xfId="23" applyFont="true" applyBorder="false" applyAlignment="true" applyProtection="true">
      <alignment horizontal="center" vertical="top" textRotation="0" wrapText="false" indent="0" shrinkToFit="true"/>
      <protection locked="true" hidden="false"/>
    </xf>
    <xf numFmtId="164" fontId="23" fillId="0" borderId="0" xfId="23" applyFont="true" applyBorder="false" applyAlignment="true" applyProtection="true">
      <alignment horizontal="center" vertical="top" textRotation="0" wrapText="false" indent="0" shrinkToFit="true"/>
      <protection locked="true" hidden="false"/>
    </xf>
    <xf numFmtId="167" fontId="37" fillId="0" borderId="0" xfId="23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5" fontId="39" fillId="0" borderId="7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37" fillId="9" borderId="4" xfId="23" applyFont="true" applyBorder="true" applyAlignment="true" applyProtection="true">
      <alignment horizontal="left" vertical="top" textRotation="0" wrapText="true" indent="0" shrinkToFit="false"/>
      <protection locked="false" hidden="true"/>
    </xf>
    <xf numFmtId="167" fontId="37" fillId="9" borderId="0" xfId="23" applyFont="true" applyBorder="false" applyAlignment="true" applyProtection="true">
      <alignment horizontal="left" vertical="center" textRotation="0" wrapText="false" indent="0" shrinkToFit="false"/>
      <protection locked="false" hidden="true"/>
    </xf>
    <xf numFmtId="167" fontId="37" fillId="0" borderId="0" xfId="23" applyFont="true" applyBorder="false" applyAlignment="true" applyProtection="true">
      <alignment horizontal="left" vertical="center" textRotation="0" wrapText="false" indent="0" shrinkToFit="false"/>
      <protection locked="false" hidden="true"/>
    </xf>
    <xf numFmtId="164" fontId="37" fillId="9" borderId="0" xfId="23" applyFont="true" applyBorder="false" applyAlignment="true" applyProtection="true">
      <alignment horizontal="left" vertical="top" textRotation="0" wrapText="true" indent="0" shrinkToFit="true"/>
      <protection locked="false" hidden="true"/>
    </xf>
    <xf numFmtId="167" fontId="37" fillId="7" borderId="0" xfId="23" applyFont="true" applyBorder="false" applyAlignment="true" applyProtection="true">
      <alignment horizontal="left" vertical="center" textRotation="0" wrapText="false" indent="0" shrinkToFit="false"/>
      <protection locked="false" hidden="true"/>
    </xf>
    <xf numFmtId="167" fontId="40" fillId="0" borderId="0" xfId="23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7" fontId="40" fillId="0" borderId="0" xfId="23" applyFont="true" applyBorder="false" applyAlignment="true" applyProtection="true">
      <alignment horizontal="left" vertical="center" textRotation="0" wrapText="false" indent="0" shrinkToFit="false"/>
      <protection locked="false" hidden="true"/>
    </xf>
    <xf numFmtId="167" fontId="40" fillId="0" borderId="7" xfId="23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9" fontId="37" fillId="0" borderId="4" xfId="23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9" fontId="37" fillId="0" borderId="0" xfId="23" applyFont="true" applyBorder="false" applyAlignment="true" applyProtection="true">
      <alignment horizontal="left" vertical="center" textRotation="0" wrapText="false" indent="0" shrinkToFit="true"/>
      <protection locked="false" hidden="true"/>
    </xf>
    <xf numFmtId="164" fontId="37" fillId="0" borderId="0" xfId="23" applyFont="true" applyBorder="false" applyAlignment="true" applyProtection="true">
      <alignment horizontal="left" vertical="center" textRotation="0" wrapText="false" indent="0" shrinkToFit="true"/>
      <protection locked="false" hidden="true"/>
    </xf>
    <xf numFmtId="169" fontId="37" fillId="0" borderId="0" xfId="23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7" fontId="37" fillId="0" borderId="0" xfId="23" applyFont="true" applyBorder="false" applyAlignment="true" applyProtection="true">
      <alignment horizontal="left" vertical="center" textRotation="0" wrapText="false" indent="0" shrinkToFit="true"/>
      <protection locked="false" hidden="true"/>
    </xf>
    <xf numFmtId="164" fontId="23" fillId="0" borderId="0" xfId="23" applyFont="true" applyBorder="false" applyAlignment="true" applyProtection="true">
      <alignment horizontal="left" vertical="center" textRotation="0" wrapText="false" indent="0" shrinkToFit="true"/>
      <protection locked="false" hidden="true"/>
    </xf>
    <xf numFmtId="167" fontId="37" fillId="0" borderId="7" xfId="23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9" fontId="41" fillId="6" borderId="1" xfId="23" applyFont="true" applyBorder="true" applyAlignment="true" applyProtection="true">
      <alignment horizontal="general" vertical="top" textRotation="0" wrapText="false" indent="0" shrinkToFit="false"/>
      <protection locked="false" hidden="true"/>
    </xf>
    <xf numFmtId="167" fontId="42" fillId="2" borderId="22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42" fillId="2" borderId="22" xfId="23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4" fontId="42" fillId="2" borderId="22" xfId="23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9" fontId="41" fillId="6" borderId="9" xfId="23" applyFont="true" applyBorder="true" applyAlignment="true" applyProtection="true">
      <alignment horizontal="general" vertical="top" textRotation="0" wrapText="false" indent="0" shrinkToFit="false"/>
      <protection locked="false" hidden="true"/>
    </xf>
    <xf numFmtId="167" fontId="42" fillId="2" borderId="20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42" fillId="2" borderId="20" xfId="23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4" fontId="42" fillId="2" borderId="20" xfId="23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9" fontId="22" fillId="0" borderId="21" xfId="23" applyFont="true" applyBorder="true" applyAlignment="true" applyProtection="true">
      <alignment horizontal="general" vertical="top" textRotation="0" wrapText="false" indent="0" shrinkToFit="false"/>
      <protection locked="false" hidden="true"/>
    </xf>
    <xf numFmtId="169" fontId="22" fillId="0" borderId="2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0" borderId="2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0" borderId="2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3" fillId="0" borderId="2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2" fillId="0" borderId="2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2" fillId="0" borderId="23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4" fillId="10" borderId="8" xfId="23" applyFont="true" applyBorder="true" applyAlignment="true" applyProtection="true">
      <alignment horizontal="center" vertical="top" textRotation="0" wrapText="false" indent="0" shrinkToFit="false"/>
      <protection locked="false" hidden="true"/>
    </xf>
    <xf numFmtId="164" fontId="34" fillId="0" borderId="8" xfId="23" applyFont="true" applyBorder="true" applyAlignment="true" applyProtection="true">
      <alignment horizontal="left" vertical="top" textRotation="0" wrapText="true" indent="0" shrinkToFit="false"/>
      <protection locked="false" hidden="true"/>
    </xf>
    <xf numFmtId="169" fontId="35" fillId="11" borderId="21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9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36" fillId="11" borderId="21" xfId="23" applyFont="true" applyBorder="true" applyAlignment="true" applyProtection="true">
      <alignment horizontal="left" vertical="top" textRotation="0" wrapText="false" indent="0" shrinkToFit="true"/>
      <protection locked="true" hidden="false"/>
    </xf>
    <xf numFmtId="164" fontId="26" fillId="1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9" borderId="4" xfId="23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4" fontId="37" fillId="9" borderId="0" xfId="23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7" fontId="37" fillId="9" borderId="0" xfId="23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7" fontId="37" fillId="0" borderId="0" xfId="23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4" fontId="37" fillId="0" borderId="0" xfId="23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9" fontId="37" fillId="0" borderId="24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43" fillId="9" borderId="0" xfId="23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9" fontId="23" fillId="0" borderId="4" xfId="23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7" fontId="23" fillId="0" borderId="0" xfId="23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3" fillId="0" borderId="0" xfId="23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7" fontId="23" fillId="0" borderId="0" xfId="23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4" fontId="26" fillId="0" borderId="0" xfId="20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9" fontId="22" fillId="0" borderId="25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0" borderId="0" xfId="23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7" fontId="22" fillId="0" borderId="0" xfId="23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3" fillId="0" borderId="0" xfId="23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7" fontId="22" fillId="0" borderId="0" xfId="23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9" fontId="22" fillId="0" borderId="0" xfId="23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5" fontId="24" fillId="0" borderId="7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44" fillId="3" borderId="1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3" fillId="3" borderId="2" xfId="20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9" fontId="22" fillId="3" borderId="8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2" fillId="3" borderId="2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3" fillId="3" borderId="2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7" fontId="22" fillId="3" borderId="2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9" fontId="22" fillId="3" borderId="2" xfId="23" applyFont="true" applyBorder="true" applyAlignment="true" applyProtection="true">
      <alignment horizontal="left" vertical="top" textRotation="0" wrapText="false" indent="0" shrinkToFit="true"/>
      <protection locked="true" hidden="false"/>
    </xf>
    <xf numFmtId="169" fontId="22" fillId="3" borderId="3" xfId="23" applyFont="true" applyBorder="true" applyAlignment="true" applyProtection="true">
      <alignment horizontal="left" vertical="top" textRotation="0" wrapText="false" indent="0" shrinkToFit="true"/>
      <protection locked="true" hidden="false"/>
    </xf>
    <xf numFmtId="164" fontId="25" fillId="0" borderId="12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4" borderId="13" xfId="2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25" fillId="0" borderId="13" xfId="2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29" fillId="0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0" borderId="12" xfId="23" applyFont="true" applyBorder="true" applyAlignment="true" applyProtection="true">
      <alignment horizontal="left" vertical="top" textRotation="0" wrapText="false" indent="0" shrinkToFit="true"/>
      <protection locked="true" hidden="false"/>
    </xf>
    <xf numFmtId="167" fontId="29" fillId="4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9" fontId="25" fillId="0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3" borderId="2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3" borderId="3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5" fillId="5" borderId="0" xfId="23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64" fontId="29" fillId="5" borderId="13" xfId="2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31" fillId="3" borderId="7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9" fillId="0" borderId="17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9" fillId="5" borderId="18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9" fontId="22" fillId="3" borderId="10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9" fillId="0" borderId="18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3" fillId="0" borderId="0" xfId="23" applyFont="true" applyBorder="false" applyAlignment="true" applyProtection="true">
      <alignment horizontal="center" vertical="top" textRotation="0" wrapText="false" indent="0" shrinkToFit="true"/>
      <protection locked="false" hidden="true"/>
    </xf>
    <xf numFmtId="169" fontId="23" fillId="0" borderId="10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0" borderId="7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4" fillId="2" borderId="26" xfId="23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9" fontId="24" fillId="2" borderId="27" xfId="23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25" fillId="4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9" fontId="22" fillId="0" borderId="0" xfId="23" applyFont="true" applyBorder="false" applyAlignment="true" applyProtection="true">
      <alignment horizontal="left" vertical="bottom" textRotation="0" wrapText="false" indent="0" shrinkToFit="true"/>
      <protection locked="false" hidden="true"/>
    </xf>
    <xf numFmtId="164" fontId="42" fillId="0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0" borderId="15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5" fillId="0" borderId="16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4" fillId="5" borderId="16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7" fontId="24" fillId="0" borderId="16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4" fillId="0" borderId="16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9" fillId="5" borderId="16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5" borderId="16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42" fillId="0" borderId="16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5" fontId="24" fillId="13" borderId="22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45" fillId="14" borderId="8" xfId="23" applyFont="true" applyBorder="true" applyAlignment="true" applyProtection="true">
      <alignment horizontal="left" vertical="top" textRotation="0" wrapText="true" indent="0" shrinkToFit="false"/>
      <protection locked="false" hidden="true"/>
    </xf>
    <xf numFmtId="164" fontId="46" fillId="14" borderId="8" xfId="23" applyFont="true" applyBorder="true" applyAlignment="true" applyProtection="true">
      <alignment horizontal="left" vertical="top" textRotation="0" wrapText="true" indent="0" shrinkToFit="false"/>
      <protection locked="false" hidden="true"/>
    </xf>
    <xf numFmtId="164" fontId="47" fillId="5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39" fillId="0" borderId="0" xfId="23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37" fillId="9" borderId="0" xfId="23" applyFont="true" applyBorder="false" applyAlignment="true" applyProtection="true">
      <alignment horizontal="left" vertical="top" textRotation="0" wrapText="true" indent="0" shrinkToFit="false"/>
      <protection locked="false" hidden="true"/>
    </xf>
    <xf numFmtId="164" fontId="40" fillId="9" borderId="0" xfId="23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7" fontId="23" fillId="0" borderId="0" xfId="23" applyFont="true" applyBorder="false" applyAlignment="true" applyProtection="true">
      <alignment horizontal="left" vertical="center" textRotation="0" wrapText="false" indent="0" shrinkToFit="false"/>
      <protection locked="false" hidden="true"/>
    </xf>
    <xf numFmtId="167" fontId="37" fillId="9" borderId="0" xfId="23" applyFont="true" applyBorder="false" applyAlignment="true" applyProtection="true">
      <alignment horizontal="left" vertical="center" textRotation="0" wrapText="false" indent="0" shrinkToFit="true"/>
      <protection locked="false" hidden="true"/>
    </xf>
    <xf numFmtId="164" fontId="40" fillId="0" borderId="0" xfId="23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7" fontId="37" fillId="0" borderId="0" xfId="2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7" fontId="40" fillId="0" borderId="0" xfId="23" applyFont="true" applyBorder="false" applyAlignment="true" applyProtection="true">
      <alignment horizontal="left" vertical="center" textRotation="0" wrapText="false" indent="0" shrinkToFit="true"/>
      <protection locked="true" hidden="false"/>
    </xf>
    <xf numFmtId="169" fontId="22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2" fillId="0" borderId="0" xfId="23" applyFont="true" applyBorder="false" applyAlignment="true" applyProtection="true">
      <alignment horizontal="left" vertical="bottom" textRotation="0" wrapText="false" indent="0" shrinkToFit="true"/>
      <protection locked="true" hidden="false"/>
    </xf>
    <xf numFmtId="169" fontId="22" fillId="0" borderId="0" xfId="23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4" fontId="23" fillId="0" borderId="0" xfId="23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9" fontId="24" fillId="0" borderId="0" xfId="2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22" fillId="0" borderId="0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2" fillId="0" borderId="8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9" fontId="22" fillId="0" borderId="0" xfId="23" applyFont="true" applyBorder="false" applyAlignment="true" applyProtection="true">
      <alignment horizontal="general" vertical="top" textRotation="0" wrapText="false" indent="0" shrinkToFit="true"/>
      <protection locked="true" hidden="false"/>
    </xf>
    <xf numFmtId="164" fontId="23" fillId="0" borderId="0" xfId="23" applyFont="true" applyBorder="false" applyAlignment="true" applyProtection="true">
      <alignment horizontal="general" vertical="top" textRotation="0" wrapText="false" indent="0" shrinkToFit="true"/>
      <protection locked="true" hidden="false"/>
    </xf>
    <xf numFmtId="167" fontId="22" fillId="0" borderId="0" xfId="23" applyFont="true" applyBorder="false" applyAlignment="true" applyProtection="true">
      <alignment horizontal="general" vertical="top" textRotation="0" wrapText="false" indent="0" shrinkToFit="true"/>
      <protection locked="true" hidden="false"/>
    </xf>
    <xf numFmtId="171" fontId="22" fillId="0" borderId="0" xfId="23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67" fontId="48" fillId="0" borderId="0" xfId="23" applyFont="true" applyBorder="false" applyAlignment="true" applyProtection="true">
      <alignment horizontal="general" vertical="top" textRotation="0" wrapText="false" indent="0" shrinkToFit="true"/>
      <protection locked="true" hidden="false"/>
    </xf>
    <xf numFmtId="171" fontId="22" fillId="0" borderId="8" xfId="2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22" fillId="0" borderId="0" xfId="23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31" fillId="0" borderId="0" xfId="23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4" fontId="22" fillId="0" borderId="8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2" fillId="0" borderId="0" xfId="23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9" fontId="22" fillId="0" borderId="0" xfId="2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3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9" fontId="22" fillId="0" borderId="0" xfId="23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9" fontId="22" fillId="0" borderId="8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2" fillId="0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7" fontId="22" fillId="0" borderId="0" xfId="0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4" fontId="24" fillId="0" borderId="5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8" fontId="25" fillId="0" borderId="6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22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7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5" fontId="25" fillId="2" borderId="8" xfId="0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4" fontId="22" fillId="2" borderId="8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4" fontId="22" fillId="2" borderId="8" xfId="0" applyFont="true" applyBorder="true" applyAlignment="true" applyProtection="true">
      <alignment horizontal="left" vertical="center" textRotation="0" wrapText="true" indent="0" shrinkToFit="true"/>
      <protection locked="false" hidden="true"/>
    </xf>
    <xf numFmtId="164" fontId="24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5" fontId="27" fillId="0" borderId="9" xfId="0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9" fontId="24" fillId="0" borderId="0" xfId="0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4" fillId="0" borderId="0" xfId="0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2" fillId="0" borderId="10" xfId="0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4" fontId="22" fillId="0" borderId="0" xfId="0" applyFont="true" applyBorder="false" applyAlignment="true" applyProtection="true">
      <alignment horizontal="left" vertical="bottom" textRotation="0" wrapText="false" indent="0" shrinkToFit="true"/>
      <protection locked="true" hidden="false"/>
    </xf>
    <xf numFmtId="164" fontId="23" fillId="0" borderId="0" xfId="0" applyFont="true" applyBorder="false" applyAlignment="true" applyProtection="true">
      <alignment horizontal="left" vertical="bottom" textRotation="0" wrapText="false" indent="0" shrinkToFit="true"/>
      <protection locked="true" hidden="false"/>
    </xf>
    <xf numFmtId="167" fontId="22" fillId="0" borderId="0" xfId="0" applyFont="true" applyBorder="false" applyAlignment="true" applyProtection="true">
      <alignment horizontal="left" vertical="bottom" textRotation="0" wrapText="false" indent="0" shrinkToFit="true"/>
      <protection locked="true" hidden="false"/>
    </xf>
    <xf numFmtId="164" fontId="27" fillId="0" borderId="0" xfId="0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7" fillId="0" borderId="7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4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22" fillId="3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9" fontId="22" fillId="3" borderId="2" xfId="0" applyFont="true" applyBorder="true" applyAlignment="true" applyProtection="true">
      <alignment horizontal="left" vertical="bottom" textRotation="0" wrapText="false" indent="0" shrinkToFit="true"/>
      <protection locked="false" hidden="true"/>
    </xf>
    <xf numFmtId="164" fontId="22" fillId="3" borderId="2" xfId="0" applyFont="true" applyBorder="true" applyAlignment="true" applyProtection="true">
      <alignment horizontal="left" vertical="bottom" textRotation="0" wrapText="false" indent="0" shrinkToFit="true"/>
      <protection locked="false" hidden="true"/>
    </xf>
    <xf numFmtId="169" fontId="22" fillId="3" borderId="11" xfId="0" applyFont="true" applyBorder="true" applyAlignment="true" applyProtection="true">
      <alignment horizontal="center" vertical="bottom" textRotation="0" wrapText="false" indent="0" shrinkToFit="true"/>
      <protection locked="false" hidden="true"/>
    </xf>
    <xf numFmtId="164" fontId="22" fillId="3" borderId="1" xfId="0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9" fontId="22" fillId="3" borderId="2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3" fillId="3" borderId="2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2" fillId="3" borderId="2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3" borderId="11" xfId="0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5" fillId="0" borderId="12" xfId="0" applyFont="true" applyBorder="true" applyAlignment="true" applyProtection="true">
      <alignment horizontal="left" vertical="top" textRotation="0" wrapText="false" indent="0" shrinkToFit="true"/>
      <protection locked="true" hidden="false"/>
    </xf>
    <xf numFmtId="167" fontId="25" fillId="4" borderId="13" xfId="0" applyFont="true" applyBorder="true" applyAlignment="true" applyProtection="true">
      <alignment horizontal="general" vertical="center" textRotation="0" wrapText="false" indent="0" shrinkToFit="true"/>
      <protection locked="false" hidden="true"/>
    </xf>
    <xf numFmtId="164" fontId="25" fillId="4" borderId="13" xfId="0" applyFont="true" applyBorder="true" applyAlignment="true" applyProtection="true">
      <alignment horizontal="general" vertical="center" textRotation="0" wrapText="false" indent="0" shrinkToFit="true"/>
      <protection locked="false" hidden="true"/>
    </xf>
    <xf numFmtId="167" fontId="25" fillId="0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5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0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3" borderId="0" xfId="0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9" fontId="22" fillId="3" borderId="14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5" fillId="0" borderId="12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5" fillId="4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9" fillId="4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3" borderId="14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3" borderId="7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3" borderId="0" xfId="0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9" fillId="5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5" borderId="1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9" fillId="0" borderId="12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49" fillId="0" borderId="12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2" fillId="3" borderId="0" xfId="0" applyFont="true" applyBorder="false" applyAlignment="true" applyProtection="true">
      <alignment horizontal="left" vertical="top" textRotation="0" wrapText="false" indent="0" shrinkToFit="true"/>
      <protection locked="false" hidden="true"/>
    </xf>
    <xf numFmtId="170" fontId="31" fillId="3" borderId="0" xfId="0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9" fontId="31" fillId="3" borderId="0" xfId="0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32" fillId="0" borderId="15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4" fillId="0" borderId="16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2" fillId="5" borderId="16" xfId="0" applyFont="true" applyBorder="true" applyAlignment="true" applyProtection="true">
      <alignment horizontal="general" vertical="center" textRotation="0" wrapText="false" indent="0" shrinkToFit="true"/>
      <protection locked="false" hidden="true"/>
    </xf>
    <xf numFmtId="167" fontId="32" fillId="0" borderId="16" xfId="0" applyFont="true" applyBorder="true" applyAlignment="true" applyProtection="true">
      <alignment horizontal="general" vertical="center" textRotation="0" wrapText="false" indent="0" shrinkToFit="true"/>
      <protection locked="false" hidden="true"/>
    </xf>
    <xf numFmtId="164" fontId="32" fillId="0" borderId="16" xfId="0" applyFont="true" applyBorder="true" applyAlignment="true" applyProtection="true">
      <alignment horizontal="general" vertical="center" textRotation="0" wrapText="false" indent="0" shrinkToFit="true"/>
      <protection locked="false" hidden="true"/>
    </xf>
    <xf numFmtId="164" fontId="29" fillId="0" borderId="17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5" fillId="0" borderId="1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9" fillId="5" borderId="1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29" fillId="0" borderId="18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9" fontId="29" fillId="5" borderId="18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9" fillId="0" borderId="18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7" fontId="22" fillId="3" borderId="10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3" borderId="19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45" fillId="0" borderId="8" xfId="0" applyFont="true" applyBorder="true" applyAlignment="true" applyProtection="true">
      <alignment horizontal="left" vertical="top" textRotation="0" wrapText="true" indent="0" shrinkToFit="false"/>
      <protection locked="false" hidden="true"/>
    </xf>
    <xf numFmtId="164" fontId="45" fillId="0" borderId="20" xfId="0" applyFont="true" applyBorder="true" applyAlignment="true" applyProtection="true">
      <alignment horizontal="left" vertical="top" textRotation="0" wrapText="true" indent="0" shrinkToFit="false"/>
      <protection locked="false" hidden="true"/>
    </xf>
    <xf numFmtId="169" fontId="35" fillId="6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36" fillId="6" borderId="21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9" fontId="37" fillId="0" borderId="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9" fontId="37" fillId="0" borderId="0" xfId="0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9" fontId="37" fillId="0" borderId="0" xfId="0" applyFont="true" applyBorder="false" applyAlignment="true" applyProtection="true">
      <alignment horizontal="center" vertical="top" textRotation="0" wrapText="false" indent="0" shrinkToFit="true"/>
      <protection locked="true" hidden="false"/>
    </xf>
    <xf numFmtId="164" fontId="23" fillId="0" borderId="0" xfId="0" applyFont="true" applyBorder="false" applyAlignment="true" applyProtection="true">
      <alignment horizontal="center" vertical="top" textRotation="0" wrapText="false" indent="0" shrinkToFit="true"/>
      <protection locked="true" hidden="false"/>
    </xf>
    <xf numFmtId="167" fontId="37" fillId="0" borderId="0" xfId="0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5" fontId="39" fillId="0" borderId="7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37" fillId="9" borderId="4" xfId="0" applyFont="true" applyBorder="true" applyAlignment="true" applyProtection="true">
      <alignment horizontal="left" vertical="top" textRotation="0" wrapText="true" indent="0" shrinkToFit="false"/>
      <protection locked="false" hidden="true"/>
    </xf>
    <xf numFmtId="167" fontId="37" fillId="9" borderId="0" xfId="0" applyFont="true" applyBorder="false" applyAlignment="true" applyProtection="true">
      <alignment horizontal="left" vertical="center" textRotation="0" wrapText="false" indent="0" shrinkToFit="false"/>
      <protection locked="false" hidden="true"/>
    </xf>
    <xf numFmtId="167" fontId="3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true"/>
    </xf>
    <xf numFmtId="164" fontId="37" fillId="9" borderId="0" xfId="0" applyFont="true" applyBorder="false" applyAlignment="true" applyProtection="true">
      <alignment horizontal="left" vertical="top" textRotation="0" wrapText="true" indent="0" shrinkToFit="true"/>
      <protection locked="false" hidden="true"/>
    </xf>
    <xf numFmtId="167" fontId="37" fillId="7" borderId="0" xfId="0" applyFont="true" applyBorder="false" applyAlignment="true" applyProtection="true">
      <alignment horizontal="left" vertical="center" textRotation="0" wrapText="false" indent="0" shrinkToFit="false"/>
      <protection locked="false" hidden="true"/>
    </xf>
    <xf numFmtId="167" fontId="40" fillId="0" borderId="0" xfId="0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7" fontId="40" fillId="0" borderId="0" xfId="0" applyFont="true" applyBorder="false" applyAlignment="true" applyProtection="true">
      <alignment horizontal="left" vertical="center" textRotation="0" wrapText="false" indent="0" shrinkToFit="false"/>
      <protection locked="false" hidden="true"/>
    </xf>
    <xf numFmtId="167" fontId="40" fillId="0" borderId="7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9" fontId="37" fillId="0" borderId="4" xfId="0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9" fontId="37" fillId="0" borderId="0" xfId="0" applyFont="true" applyBorder="false" applyAlignment="true" applyProtection="true">
      <alignment horizontal="left" vertical="center" textRotation="0" wrapText="false" indent="0" shrinkToFit="true"/>
      <protection locked="false" hidden="true"/>
    </xf>
    <xf numFmtId="164" fontId="37" fillId="0" borderId="0" xfId="0" applyFont="true" applyBorder="false" applyAlignment="true" applyProtection="true">
      <alignment horizontal="left" vertical="center" textRotation="0" wrapText="false" indent="0" shrinkToFit="true"/>
      <protection locked="false" hidden="true"/>
    </xf>
    <xf numFmtId="169" fontId="37" fillId="0" borderId="0" xfId="0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7" fontId="37" fillId="0" borderId="0" xfId="0" applyFont="true" applyBorder="false" applyAlignment="true" applyProtection="true">
      <alignment horizontal="left" vertical="center" textRotation="0" wrapText="false" indent="0" shrinkToFit="true"/>
      <protection locked="false" hidden="true"/>
    </xf>
    <xf numFmtId="164" fontId="23" fillId="0" borderId="0" xfId="0" applyFont="true" applyBorder="false" applyAlignment="true" applyProtection="true">
      <alignment horizontal="left" vertical="center" textRotation="0" wrapText="false" indent="0" shrinkToFit="true"/>
      <protection locked="false" hidden="true"/>
    </xf>
    <xf numFmtId="167" fontId="37" fillId="0" borderId="7" xfId="0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9" fontId="41" fillId="6" borderId="1" xfId="0" applyFont="true" applyBorder="true" applyAlignment="true" applyProtection="true">
      <alignment horizontal="general" vertical="top" textRotation="0" wrapText="false" indent="0" shrinkToFit="false"/>
      <protection locked="false" hidden="true"/>
    </xf>
    <xf numFmtId="167" fontId="42" fillId="2" borderId="22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42" fillId="2" borderId="22" xfId="0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4" fontId="42" fillId="2" borderId="22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9" fontId="41" fillId="6" borderId="9" xfId="0" applyFont="true" applyBorder="true" applyAlignment="true" applyProtection="true">
      <alignment horizontal="general" vertical="top" textRotation="0" wrapText="false" indent="0" shrinkToFit="false"/>
      <protection locked="false" hidden="true"/>
    </xf>
    <xf numFmtId="167" fontId="42" fillId="2" borderId="20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42" fillId="2" borderId="20" xfId="0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4" fontId="4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9" fontId="22" fillId="0" borderId="21" xfId="0" applyFont="true" applyBorder="true" applyAlignment="true" applyProtection="true">
      <alignment horizontal="general" vertical="top" textRotation="0" wrapText="false" indent="0" shrinkToFit="false"/>
      <protection locked="false" hidden="true"/>
    </xf>
    <xf numFmtId="169" fontId="22" fillId="0" borderId="2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0" borderId="2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0" borderId="2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3" fillId="0" borderId="2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2" fillId="0" borderId="2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2" fillId="0" borderId="23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4" fillId="10" borderId="8" xfId="0" applyFont="true" applyBorder="true" applyAlignment="true" applyProtection="true">
      <alignment horizontal="center" vertical="top" textRotation="0" wrapText="false" indent="0" shrinkToFit="false"/>
      <protection locked="false" hidden="true"/>
    </xf>
    <xf numFmtId="169" fontId="35" fillId="11" borderId="2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9" fontId="36" fillId="11" borderId="21" xfId="0" applyFont="true" applyBorder="true" applyAlignment="true" applyProtection="true">
      <alignment horizontal="left" vertical="top" textRotation="0" wrapText="false" indent="0" shrinkToFit="true"/>
      <protection locked="true" hidden="false"/>
    </xf>
    <xf numFmtId="164" fontId="4" fillId="1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9" borderId="4" xfId="0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4" fontId="37" fillId="9" borderId="0" xfId="0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7" fontId="37" fillId="9" borderId="0" xfId="0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7" fontId="37" fillId="0" borderId="0" xfId="0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9" fontId="37" fillId="0" borderId="24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43" fillId="9" borderId="0" xfId="0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9" fontId="23" fillId="0" borderId="4" xfId="0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7" fontId="23" fillId="0" borderId="0" xfId="0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3" fillId="0" borderId="0" xfId="0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7" fontId="23" fillId="0" borderId="0" xfId="0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9" fontId="22" fillId="0" borderId="25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0" borderId="0" xfId="0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7" fontId="22" fillId="0" borderId="0" xfId="0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3" fillId="0" borderId="0" xfId="0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7" fontId="22" fillId="0" borderId="0" xfId="0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9" fontId="22" fillId="0" borderId="0" xfId="0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5" fontId="24" fillId="0" borderId="7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44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9" fontId="22" fillId="3" borderId="8" xfId="0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2" fillId="3" borderId="2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3" fillId="3" borderId="2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7" fontId="22" fillId="3" borderId="2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9" fontId="22" fillId="3" borderId="2" xfId="0" applyFont="true" applyBorder="true" applyAlignment="true" applyProtection="true">
      <alignment horizontal="left" vertical="top" textRotation="0" wrapText="false" indent="0" shrinkToFit="true"/>
      <protection locked="true" hidden="false"/>
    </xf>
    <xf numFmtId="169" fontId="22" fillId="3" borderId="3" xfId="0" applyFont="true" applyBorder="true" applyAlignment="true" applyProtection="true">
      <alignment horizontal="left" vertical="top" textRotation="0" wrapText="false" indent="0" shrinkToFit="true"/>
      <protection locked="true" hidden="false"/>
    </xf>
    <xf numFmtId="164" fontId="25" fillId="0" borderId="1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4" borderId="1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25" fillId="0" borderId="1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29" fillId="0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7" fontId="29" fillId="4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9" fontId="25" fillId="0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3" borderId="2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3" borderId="3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2" fillId="5" borderId="0" xfId="0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64" fontId="29" fillId="5" borderId="1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31" fillId="3" borderId="7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9" fillId="0" borderId="17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9" fillId="5" borderId="18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9" fontId="22" fillId="3" borderId="10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9" fillId="0" borderId="18" xfId="0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3" fillId="0" borderId="0" xfId="0" applyFont="true" applyBorder="false" applyAlignment="true" applyProtection="true">
      <alignment horizontal="center" vertical="top" textRotation="0" wrapText="false" indent="0" shrinkToFit="true"/>
      <protection locked="false" hidden="true"/>
    </xf>
    <xf numFmtId="169" fontId="23" fillId="0" borderId="10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0" borderId="7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4" fillId="2" borderId="26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9" fontId="24" fillId="2" borderId="27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25" fillId="4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9" fontId="22" fillId="0" borderId="0" xfId="0" applyFont="true" applyBorder="false" applyAlignment="true" applyProtection="true">
      <alignment horizontal="left" vertical="bottom" textRotation="0" wrapText="false" indent="0" shrinkToFit="true"/>
      <protection locked="false" hidden="true"/>
    </xf>
    <xf numFmtId="164" fontId="42" fillId="0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4" fillId="0" borderId="15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4" fillId="0" borderId="16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4" fillId="5" borderId="16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4" fillId="0" borderId="16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0" borderId="15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5" fillId="0" borderId="16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9" fillId="5" borderId="16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5" borderId="16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42" fillId="0" borderId="16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5" fontId="24" fillId="13" borderId="22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45" fillId="14" borderId="8" xfId="0" applyFont="true" applyBorder="true" applyAlignment="true" applyProtection="true">
      <alignment horizontal="left" vertical="top" textRotation="0" wrapText="true" indent="0" shrinkToFit="false"/>
      <protection locked="false" hidden="true"/>
    </xf>
    <xf numFmtId="164" fontId="46" fillId="14" borderId="8" xfId="0" applyFont="true" applyBorder="true" applyAlignment="true" applyProtection="true">
      <alignment horizontal="left" vertical="top" textRotation="0" wrapText="true" indent="0" shrinkToFit="false"/>
      <protection locked="false" hidden="true"/>
    </xf>
    <xf numFmtId="169" fontId="22" fillId="0" borderId="0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4" fillId="3" borderId="8" xfId="23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49" fillId="0" borderId="12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32" fillId="0" borderId="15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45" fillId="0" borderId="8" xfId="23" applyFont="true" applyBorder="true" applyAlignment="true" applyProtection="true">
      <alignment horizontal="left" vertical="top" textRotation="0" wrapText="true" indent="0" shrinkToFit="false"/>
      <protection locked="false" hidden="true"/>
    </xf>
    <xf numFmtId="164" fontId="45" fillId="0" borderId="20" xfId="23" applyFont="true" applyBorder="true" applyAlignment="true" applyProtection="true">
      <alignment horizontal="left" vertical="top" textRotation="0" wrapText="true" indent="0" shrinkToFit="false"/>
      <protection locked="false" hidden="true"/>
    </xf>
    <xf numFmtId="164" fontId="4" fillId="2" borderId="20" xfId="2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4" fontId="22" fillId="5" borderId="0" xfId="23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64" fontId="24" fillId="0" borderId="15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5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9" fontId="4" fillId="2" borderId="8" xfId="2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33" fillId="0" borderId="8" xfId="0" applyFont="true" applyBorder="true" applyAlignment="true" applyProtection="true">
      <alignment horizontal="left" vertical="top" textRotation="0" wrapText="true" indent="0" shrinkToFit="false"/>
      <protection locked="false" hidden="true"/>
    </xf>
    <xf numFmtId="164" fontId="33" fillId="0" borderId="20" xfId="0" applyFont="true" applyBorder="true" applyAlignment="true" applyProtection="true">
      <alignment horizontal="left" vertical="top" textRotation="0" wrapText="true" indent="0" shrinkToFit="false"/>
      <protection locked="false" hidden="true"/>
    </xf>
    <xf numFmtId="164" fontId="25" fillId="0" borderId="16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0" borderId="0" xfId="23" applyFont="true" applyBorder="false" applyAlignment="true" applyProtection="true">
      <alignment horizontal="general" vertical="top" textRotation="0" wrapText="false" indent="0" shrinkToFit="true"/>
      <protection locked="true" hidden="false"/>
    </xf>
    <xf numFmtId="164" fontId="22" fillId="2" borderId="8" xfId="23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50" fillId="14" borderId="8" xfId="23" applyFont="true" applyBorder="true" applyAlignment="true" applyProtection="true">
      <alignment horizontal="left" vertical="top" textRotation="0" wrapText="true" indent="0" shrinkToFit="false"/>
      <protection locked="false" hidden="true"/>
    </xf>
    <xf numFmtId="164" fontId="25" fillId="0" borderId="12" xfId="23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7" fontId="25" fillId="4" borderId="13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9" fillId="4" borderId="13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5" fillId="0" borderId="12" xfId="23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4" fontId="49" fillId="0" borderId="12" xfId="23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4" fontId="32" fillId="0" borderId="15" xfId="23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4" fontId="24" fillId="0" borderId="16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32" fillId="5" borderId="16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7" fontId="32" fillId="0" borderId="16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32" fillId="0" borderId="16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0" borderId="18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9" fillId="5" borderId="18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12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3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7" fontId="25" fillId="0" borderId="13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9" fillId="5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7" fontId="29" fillId="4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9" fillId="4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7" fontId="25" fillId="0" borderId="13" xfId="23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25" fillId="5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9" fontId="25" fillId="0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7" fontId="25" fillId="0" borderId="0" xfId="23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67" fontId="25" fillId="0" borderId="13" xfId="23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4" fontId="29" fillId="5" borderId="13" xfId="23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7" fontId="25" fillId="0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5" fillId="0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9" fillId="5" borderId="18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7" fontId="29" fillId="0" borderId="18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6" fillId="9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3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6" fontId="23" fillId="0" borderId="0" xfId="23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8" fontId="24" fillId="0" borderId="6" xfId="23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5" fontId="24" fillId="2" borderId="8" xfId="23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4" fontId="22" fillId="0" borderId="12" xfId="23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7" fontId="22" fillId="4" borderId="13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2" fillId="4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7" fontId="22" fillId="0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5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0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0" borderId="12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3" fillId="4" borderId="13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2" fillId="0" borderId="12" xfId="23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4" fontId="23" fillId="5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5" borderId="13" xfId="2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3" fillId="0" borderId="12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51" fillId="0" borderId="12" xfId="23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4" fontId="23" fillId="0" borderId="15" xfId="23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4" fontId="22" fillId="0" borderId="16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3" fillId="5" borderId="16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7" fontId="23" fillId="0" borderId="16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3" fillId="0" borderId="16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3" fillId="0" borderId="17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2" fillId="0" borderId="18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3" fillId="5" borderId="18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7" fontId="23" fillId="0" borderId="18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9" fontId="23" fillId="5" borderId="18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3" fillId="0" borderId="18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7" fontId="22" fillId="2" borderId="22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2" borderId="22" xfId="23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4" fontId="22" fillId="2" borderId="22" xfId="23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7" fontId="22" fillId="2" borderId="20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2" borderId="20" xfId="23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4" fontId="22" fillId="2" borderId="20" xfId="23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4" fontId="45" fillId="0" borderId="27" xfId="23" applyFont="true" applyBorder="true" applyAlignment="true" applyProtection="true">
      <alignment horizontal="left" vertical="top" textRotation="0" wrapText="true" indent="0" shrinkToFit="false"/>
      <protection locked="false" hidden="true"/>
    </xf>
    <xf numFmtId="169" fontId="35" fillId="11" borderId="9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9" borderId="2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12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2" fillId="4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4" borderId="13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7" fontId="22" fillId="0" borderId="13" xfId="23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3" fillId="5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9" fontId="23" fillId="0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0" borderId="12" xfId="23" applyFont="true" applyBorder="true" applyAlignment="true" applyProtection="true">
      <alignment horizontal="left" vertical="top" textRotation="0" wrapText="false" indent="0" shrinkToFit="true"/>
      <protection locked="true" hidden="false"/>
    </xf>
    <xf numFmtId="167" fontId="23" fillId="4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3" fillId="4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7" fontId="22" fillId="0" borderId="13" xfId="23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22" fillId="5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9" fontId="22" fillId="0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7" fontId="22" fillId="0" borderId="0" xfId="23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72" fontId="22" fillId="5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7" fontId="22" fillId="0" borderId="13" xfId="23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4" fontId="23" fillId="5" borderId="13" xfId="23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7" fontId="22" fillId="0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2" fillId="0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7" fontId="22" fillId="0" borderId="13" xfId="2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4" fillId="5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9" fontId="23" fillId="0" borderId="17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3" fillId="5" borderId="18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3" fillId="5" borderId="18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7" fontId="23" fillId="0" borderId="18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3" fillId="0" borderId="18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2" fillId="0" borderId="15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2" fillId="0" borderId="16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5" borderId="16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0" borderId="16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45" fillId="14" borderId="23" xfId="23" applyFont="true" applyBorder="true" applyAlignment="true" applyProtection="true">
      <alignment horizontal="left" vertical="top" textRotation="0" wrapText="true" indent="0" shrinkToFit="false"/>
      <protection locked="false" hidden="true"/>
    </xf>
    <xf numFmtId="167" fontId="37" fillId="0" borderId="0" xfId="20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4" fontId="22" fillId="0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25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4" fontId="23" fillId="0" borderId="0" xfId="25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7" fontId="22" fillId="0" borderId="0" xfId="25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4" fontId="22" fillId="0" borderId="1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2" xfId="25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3" fillId="0" borderId="2" xfId="25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7" fontId="22" fillId="0" borderId="2" xfId="25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2" fillId="0" borderId="3" xfId="25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2" fillId="0" borderId="4" xfId="2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0" borderId="5" xfId="25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8" fontId="25" fillId="0" borderId="6" xfId="25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22" fillId="0" borderId="4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7" xfId="25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5" fontId="25" fillId="2" borderId="8" xfId="25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4" fontId="22" fillId="2" borderId="8" xfId="25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4" fontId="22" fillId="2" borderId="8" xfId="25" applyFont="true" applyBorder="true" applyAlignment="true" applyProtection="true">
      <alignment horizontal="left" vertical="center" textRotation="0" wrapText="true" indent="0" shrinkToFit="true"/>
      <protection locked="false" hidden="true"/>
    </xf>
    <xf numFmtId="164" fontId="24" fillId="3" borderId="8" xfId="25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22" fillId="2" borderId="8" xfId="25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9" fontId="26" fillId="2" borderId="8" xfId="21" applyFont="true" applyBorder="true" applyAlignment="true" applyProtection="true">
      <alignment horizontal="left" vertical="top" textRotation="0" wrapText="false" indent="0" shrinkToFit="true"/>
      <protection locked="false" hidden="true"/>
    </xf>
    <xf numFmtId="165" fontId="27" fillId="0" borderId="9" xfId="25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9" fontId="24" fillId="0" borderId="0" xfId="25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4" fillId="0" borderId="0" xfId="25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2" fillId="0" borderId="10" xfId="25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4" fontId="22" fillId="0" borderId="0" xfId="25" applyFont="true" applyBorder="false" applyAlignment="true" applyProtection="true">
      <alignment horizontal="left" vertical="bottom" textRotation="0" wrapText="false" indent="0" shrinkToFit="true"/>
      <protection locked="true" hidden="false"/>
    </xf>
    <xf numFmtId="164" fontId="23" fillId="0" borderId="0" xfId="25" applyFont="true" applyBorder="false" applyAlignment="true" applyProtection="true">
      <alignment horizontal="left" vertical="bottom" textRotation="0" wrapText="false" indent="0" shrinkToFit="true"/>
      <protection locked="true" hidden="false"/>
    </xf>
    <xf numFmtId="167" fontId="22" fillId="0" borderId="0" xfId="25" applyFont="true" applyBorder="false" applyAlignment="true" applyProtection="true">
      <alignment horizontal="left" vertical="bottom" textRotation="0" wrapText="false" indent="0" shrinkToFit="true"/>
      <protection locked="true" hidden="false"/>
    </xf>
    <xf numFmtId="169" fontId="26" fillId="0" borderId="0" xfId="21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7" fillId="0" borderId="0" xfId="25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7" fillId="0" borderId="7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4" fillId="2" borderId="8" xfId="25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22" fillId="3" borderId="1" xfId="2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9" fontId="22" fillId="3" borderId="2" xfId="25" applyFont="true" applyBorder="true" applyAlignment="true" applyProtection="true">
      <alignment horizontal="left" vertical="bottom" textRotation="0" wrapText="false" indent="0" shrinkToFit="true"/>
      <protection locked="false" hidden="true"/>
    </xf>
    <xf numFmtId="164" fontId="22" fillId="3" borderId="2" xfId="25" applyFont="true" applyBorder="true" applyAlignment="true" applyProtection="true">
      <alignment horizontal="left" vertical="bottom" textRotation="0" wrapText="false" indent="0" shrinkToFit="true"/>
      <protection locked="false" hidden="true"/>
    </xf>
    <xf numFmtId="169" fontId="22" fillId="3" borderId="11" xfId="25" applyFont="true" applyBorder="true" applyAlignment="true" applyProtection="true">
      <alignment horizontal="center" vertical="bottom" textRotation="0" wrapText="false" indent="0" shrinkToFit="true"/>
      <protection locked="false" hidden="true"/>
    </xf>
    <xf numFmtId="164" fontId="22" fillId="3" borderId="1" xfId="25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9" fontId="22" fillId="3" borderId="2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3" fillId="3" borderId="2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2" fillId="3" borderId="2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3" borderId="11" xfId="25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5" fillId="0" borderId="12" xfId="25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7" fontId="25" fillId="4" borderId="13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5" fillId="4" borderId="13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7" fontId="25" fillId="0" borderId="13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5" borderId="13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0" borderId="13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3" borderId="0" xfId="25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9" fontId="22" fillId="3" borderId="14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5" fillId="0" borderId="12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9" fillId="4" borderId="13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2" fillId="3" borderId="14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3" borderId="7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5" fillId="0" borderId="12" xfId="25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9" fontId="22" fillId="3" borderId="0" xfId="25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9" fillId="5" borderId="13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5" borderId="13" xfId="25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9" fillId="0" borderId="12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49" fillId="0" borderId="12" xfId="25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7" fontId="22" fillId="3" borderId="0" xfId="25" applyFont="true" applyBorder="false" applyAlignment="true" applyProtection="true">
      <alignment horizontal="left" vertical="top" textRotation="0" wrapText="false" indent="0" shrinkToFit="true"/>
      <protection locked="false" hidden="true"/>
    </xf>
    <xf numFmtId="170" fontId="31" fillId="3" borderId="0" xfId="25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9" fontId="31" fillId="3" borderId="0" xfId="25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32" fillId="0" borderId="15" xfId="25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4" fontId="24" fillId="0" borderId="16" xfId="25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32" fillId="5" borderId="16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7" fontId="32" fillId="0" borderId="16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32" fillId="0" borderId="16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9" fillId="0" borderId="17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5" fillId="0" borderId="18" xfId="25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9" fillId="5" borderId="18" xfId="25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7" fontId="29" fillId="0" borderId="18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9" fontId="29" fillId="5" borderId="18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9" fillId="0" borderId="18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7" fontId="22" fillId="3" borderId="10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3" borderId="19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45" fillId="0" borderId="8" xfId="25" applyFont="true" applyBorder="true" applyAlignment="true" applyProtection="true">
      <alignment horizontal="left" vertical="top" textRotation="0" wrapText="true" indent="0" shrinkToFit="false"/>
      <protection locked="false" hidden="true"/>
    </xf>
    <xf numFmtId="164" fontId="45" fillId="0" borderId="20" xfId="25" applyFont="true" applyBorder="true" applyAlignment="true" applyProtection="true">
      <alignment horizontal="left" vertical="top" textRotation="0" wrapText="true" indent="0" shrinkToFit="false"/>
      <protection locked="false" hidden="true"/>
    </xf>
    <xf numFmtId="169" fontId="35" fillId="6" borderId="21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7" borderId="8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36" fillId="6" borderId="21" xfId="25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4" fillId="8" borderId="8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37" fillId="0" borderId="4" xfId="25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38" fillId="0" borderId="0" xfId="21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9" fontId="37" fillId="0" borderId="0" xfId="25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9" fontId="37" fillId="0" borderId="0" xfId="25" applyFont="true" applyBorder="false" applyAlignment="true" applyProtection="true">
      <alignment horizontal="center" vertical="top" textRotation="0" wrapText="false" indent="0" shrinkToFit="true"/>
      <protection locked="true" hidden="false"/>
    </xf>
    <xf numFmtId="164" fontId="23" fillId="0" borderId="0" xfId="25" applyFont="true" applyBorder="false" applyAlignment="true" applyProtection="true">
      <alignment horizontal="center" vertical="top" textRotation="0" wrapText="false" indent="0" shrinkToFit="true"/>
      <protection locked="true" hidden="false"/>
    </xf>
    <xf numFmtId="167" fontId="37" fillId="0" borderId="0" xfId="25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5" fontId="39" fillId="0" borderId="7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37" fillId="9" borderId="4" xfId="25" applyFont="true" applyBorder="true" applyAlignment="true" applyProtection="true">
      <alignment horizontal="left" vertical="top" textRotation="0" wrapText="true" indent="0" shrinkToFit="false"/>
      <protection locked="false" hidden="true"/>
    </xf>
    <xf numFmtId="167" fontId="37" fillId="9" borderId="0" xfId="25" applyFont="true" applyBorder="false" applyAlignment="true" applyProtection="true">
      <alignment horizontal="left" vertical="center" textRotation="0" wrapText="false" indent="0" shrinkToFit="false"/>
      <protection locked="false" hidden="true"/>
    </xf>
    <xf numFmtId="167" fontId="37" fillId="0" borderId="0" xfId="25" applyFont="true" applyBorder="false" applyAlignment="true" applyProtection="true">
      <alignment horizontal="left" vertical="center" textRotation="0" wrapText="false" indent="0" shrinkToFit="false"/>
      <protection locked="false" hidden="true"/>
    </xf>
    <xf numFmtId="164" fontId="37" fillId="9" borderId="0" xfId="25" applyFont="true" applyBorder="false" applyAlignment="true" applyProtection="true">
      <alignment horizontal="left" vertical="top" textRotation="0" wrapText="true" indent="0" shrinkToFit="true"/>
      <protection locked="false" hidden="true"/>
    </xf>
    <xf numFmtId="167" fontId="37" fillId="7" borderId="0" xfId="25" applyFont="true" applyBorder="false" applyAlignment="true" applyProtection="true">
      <alignment horizontal="left" vertical="center" textRotation="0" wrapText="false" indent="0" shrinkToFit="false"/>
      <protection locked="false" hidden="true"/>
    </xf>
    <xf numFmtId="167" fontId="40" fillId="0" borderId="0" xfId="25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7" fontId="40" fillId="0" borderId="0" xfId="25" applyFont="true" applyBorder="false" applyAlignment="true" applyProtection="true">
      <alignment horizontal="left" vertical="center" textRotation="0" wrapText="false" indent="0" shrinkToFit="false"/>
      <protection locked="false" hidden="true"/>
    </xf>
    <xf numFmtId="167" fontId="40" fillId="0" borderId="7" xfId="25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9" fontId="37" fillId="0" borderId="4" xfId="25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9" fontId="37" fillId="0" borderId="0" xfId="25" applyFont="true" applyBorder="false" applyAlignment="true" applyProtection="true">
      <alignment horizontal="left" vertical="center" textRotation="0" wrapText="false" indent="0" shrinkToFit="true"/>
      <protection locked="false" hidden="true"/>
    </xf>
    <xf numFmtId="164" fontId="37" fillId="0" borderId="0" xfId="25" applyFont="true" applyBorder="false" applyAlignment="true" applyProtection="true">
      <alignment horizontal="left" vertical="center" textRotation="0" wrapText="false" indent="0" shrinkToFit="true"/>
      <protection locked="false" hidden="true"/>
    </xf>
    <xf numFmtId="169" fontId="37" fillId="0" borderId="0" xfId="25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7" fontId="37" fillId="0" borderId="0" xfId="25" applyFont="true" applyBorder="false" applyAlignment="true" applyProtection="true">
      <alignment horizontal="left" vertical="center" textRotation="0" wrapText="false" indent="0" shrinkToFit="true"/>
      <protection locked="false" hidden="true"/>
    </xf>
    <xf numFmtId="164" fontId="23" fillId="0" borderId="0" xfId="25" applyFont="true" applyBorder="false" applyAlignment="true" applyProtection="true">
      <alignment horizontal="left" vertical="center" textRotation="0" wrapText="false" indent="0" shrinkToFit="true"/>
      <protection locked="false" hidden="true"/>
    </xf>
    <xf numFmtId="167" fontId="37" fillId="0" borderId="7" xfId="25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9" fontId="41" fillId="6" borderId="1" xfId="25" applyFont="true" applyBorder="true" applyAlignment="true" applyProtection="true">
      <alignment horizontal="general" vertical="top" textRotation="0" wrapText="false" indent="0" shrinkToFit="false"/>
      <protection locked="false" hidden="true"/>
    </xf>
    <xf numFmtId="167" fontId="42" fillId="2" borderId="22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42" fillId="2" borderId="22" xfId="25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4" fontId="42" fillId="2" borderId="22" xfId="25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9" fontId="41" fillId="6" borderId="9" xfId="25" applyFont="true" applyBorder="true" applyAlignment="true" applyProtection="true">
      <alignment horizontal="general" vertical="top" textRotation="0" wrapText="false" indent="0" shrinkToFit="false"/>
      <protection locked="false" hidden="true"/>
    </xf>
    <xf numFmtId="167" fontId="42" fillId="2" borderId="20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42" fillId="2" borderId="20" xfId="25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4" fontId="42" fillId="2" borderId="20" xfId="25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9" fontId="22" fillId="0" borderId="21" xfId="25" applyFont="true" applyBorder="true" applyAlignment="true" applyProtection="true">
      <alignment horizontal="general" vertical="top" textRotation="0" wrapText="false" indent="0" shrinkToFit="false"/>
      <protection locked="false" hidden="true"/>
    </xf>
    <xf numFmtId="169" fontId="22" fillId="0" borderId="2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2" fillId="0" borderId="2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0" borderId="2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3" fillId="0" borderId="2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2" fillId="0" borderId="2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2" fillId="0" borderId="23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4" fillId="10" borderId="8" xfId="25" applyFont="true" applyBorder="true" applyAlignment="true" applyProtection="true">
      <alignment horizontal="center" vertical="top" textRotation="0" wrapText="false" indent="0" shrinkToFit="false"/>
      <protection locked="false" hidden="true"/>
    </xf>
    <xf numFmtId="169" fontId="35" fillId="11" borderId="21" xfId="25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6" fillId="9" borderId="8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36" fillId="11" borderId="21" xfId="25" applyFont="true" applyBorder="true" applyAlignment="true" applyProtection="true">
      <alignment horizontal="left" vertical="top" textRotation="0" wrapText="false" indent="0" shrinkToFit="true"/>
      <protection locked="true" hidden="false"/>
    </xf>
    <xf numFmtId="164" fontId="26" fillId="12" borderId="8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9" borderId="4" xfId="25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4" fontId="37" fillId="9" borderId="0" xfId="25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7" fontId="37" fillId="9" borderId="0" xfId="25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7" fontId="37" fillId="0" borderId="0" xfId="25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4" fontId="37" fillId="0" borderId="0" xfId="25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9" fontId="37" fillId="0" borderId="24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43" fillId="9" borderId="0" xfId="25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9" fontId="23" fillId="0" borderId="4" xfId="25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7" fontId="23" fillId="0" borderId="0" xfId="25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3" fillId="0" borderId="0" xfId="25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7" fontId="23" fillId="0" borderId="0" xfId="25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4" fontId="26" fillId="0" borderId="0" xfId="21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9" fontId="22" fillId="0" borderId="25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0" borderId="0" xfId="25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7" fontId="22" fillId="0" borderId="0" xfId="25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23" fillId="0" borderId="0" xfId="25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7" fontId="22" fillId="0" borderId="0" xfId="25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9" fontId="22" fillId="0" borderId="0" xfId="25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5" fontId="24" fillId="0" borderId="7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44" fillId="3" borderId="1" xfId="25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3" fillId="3" borderId="2" xfId="21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9" fontId="22" fillId="3" borderId="8" xfId="25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2" fillId="3" borderId="2" xfId="25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3" fillId="3" borderId="2" xfId="25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7" fontId="22" fillId="3" borderId="2" xfId="25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9" fontId="22" fillId="3" borderId="2" xfId="25" applyFont="true" applyBorder="true" applyAlignment="true" applyProtection="true">
      <alignment horizontal="left" vertical="top" textRotation="0" wrapText="false" indent="0" shrinkToFit="true"/>
      <protection locked="true" hidden="false"/>
    </xf>
    <xf numFmtId="169" fontId="22" fillId="3" borderId="3" xfId="25" applyFont="true" applyBorder="true" applyAlignment="true" applyProtection="true">
      <alignment horizontal="left" vertical="top" textRotation="0" wrapText="false" indent="0" shrinkToFit="true"/>
      <protection locked="true" hidden="false"/>
    </xf>
    <xf numFmtId="164" fontId="25" fillId="0" borderId="12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5" fillId="4" borderId="13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4" borderId="13" xfId="25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73" fontId="25" fillId="0" borderId="13" xfId="25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29" fillId="5" borderId="13" xfId="25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9" fontId="29" fillId="0" borderId="13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0" borderId="12" xfId="25" applyFont="true" applyBorder="true" applyAlignment="true" applyProtection="true">
      <alignment horizontal="left" vertical="top" textRotation="0" wrapText="false" indent="0" shrinkToFit="true"/>
      <protection locked="true" hidden="false"/>
    </xf>
    <xf numFmtId="167" fontId="29" fillId="4" borderId="13" xfId="25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9" fillId="4" borderId="13" xfId="25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7" fontId="25" fillId="0" borderId="13" xfId="25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25" fillId="5" borderId="13" xfId="25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9" fontId="25" fillId="0" borderId="13" xfId="25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2" fillId="3" borderId="2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3" borderId="3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5" fillId="0" borderId="0" xfId="25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67" fontId="25" fillId="0" borderId="13" xfId="25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4" fontId="29" fillId="5" borderId="13" xfId="25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7" fontId="25" fillId="0" borderId="13" xfId="25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5" fillId="0" borderId="13" xfId="25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7" fontId="25" fillId="0" borderId="13" xfId="25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31" fillId="3" borderId="7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9" fillId="0" borderId="17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9" fillId="5" borderId="18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9" fillId="5" borderId="18" xfId="25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9" fontId="22" fillId="3" borderId="10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9" fillId="0" borderId="18" xfId="25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9" fillId="0" borderId="18" xfId="25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4" fontId="23" fillId="0" borderId="0" xfId="25" applyFont="true" applyBorder="false" applyAlignment="true" applyProtection="true">
      <alignment horizontal="center" vertical="top" textRotation="0" wrapText="false" indent="0" shrinkToFit="true"/>
      <protection locked="false" hidden="true"/>
    </xf>
    <xf numFmtId="169" fontId="23" fillId="0" borderId="10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2" fillId="0" borderId="7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24" fillId="2" borderId="26" xfId="25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9" fontId="24" fillId="2" borderId="27" xfId="25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9" fontId="22" fillId="0" borderId="0" xfId="25" applyFont="true" applyBorder="false" applyAlignment="true" applyProtection="true">
      <alignment horizontal="left" vertical="bottom" textRotation="0" wrapText="false" indent="0" shrinkToFit="true"/>
      <protection locked="false" hidden="true"/>
    </xf>
    <xf numFmtId="164" fontId="24" fillId="0" borderId="15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4" fillId="0" borderId="16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4" fillId="5" borderId="16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4" fillId="0" borderId="16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0" borderId="15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25" fillId="0" borderId="16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9" fillId="5" borderId="16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5" borderId="16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25" fillId="0" borderId="16" xfId="25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5" fontId="24" fillId="13" borderId="22" xfId="25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45" fillId="14" borderId="8" xfId="25" applyFont="true" applyBorder="true" applyAlignment="true" applyProtection="true">
      <alignment horizontal="left" vertical="top" textRotation="0" wrapText="true" indent="0" shrinkToFit="false"/>
      <protection locked="false" hidden="true"/>
    </xf>
    <xf numFmtId="164" fontId="46" fillId="14" borderId="8" xfId="25" applyFont="true" applyBorder="true" applyAlignment="true" applyProtection="true">
      <alignment horizontal="left" vertical="top" textRotation="0" wrapText="true" indent="0" shrinkToFit="false"/>
      <protection locked="false" hidden="true"/>
    </xf>
    <xf numFmtId="164" fontId="47" fillId="5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39" fillId="0" borderId="0" xfId="25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37" fillId="9" borderId="0" xfId="25" applyFont="true" applyBorder="false" applyAlignment="true" applyProtection="true">
      <alignment horizontal="left" vertical="top" textRotation="0" wrapText="true" indent="0" shrinkToFit="false"/>
      <protection locked="false" hidden="true"/>
    </xf>
    <xf numFmtId="164" fontId="40" fillId="9" borderId="0" xfId="25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7" fontId="23" fillId="0" borderId="0" xfId="25" applyFont="true" applyBorder="false" applyAlignment="true" applyProtection="true">
      <alignment horizontal="left" vertical="center" textRotation="0" wrapText="false" indent="0" shrinkToFit="false"/>
      <protection locked="false" hidden="true"/>
    </xf>
    <xf numFmtId="167" fontId="37" fillId="9" borderId="0" xfId="25" applyFont="true" applyBorder="false" applyAlignment="true" applyProtection="true">
      <alignment horizontal="left" vertical="center" textRotation="0" wrapText="false" indent="0" shrinkToFit="true"/>
      <protection locked="false" hidden="true"/>
    </xf>
    <xf numFmtId="164" fontId="40" fillId="0" borderId="0" xfId="25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7" fontId="37" fillId="0" borderId="0" xfId="21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7" fontId="40" fillId="0" borderId="0" xfId="25" applyFont="true" applyBorder="false" applyAlignment="true" applyProtection="true">
      <alignment horizontal="left" vertical="center" textRotation="0" wrapText="false" indent="0" shrinkToFit="true"/>
      <protection locked="true" hidden="false"/>
    </xf>
    <xf numFmtId="169" fontId="22" fillId="0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2" fillId="0" borderId="0" xfId="25" applyFont="true" applyBorder="false" applyAlignment="true" applyProtection="true">
      <alignment horizontal="left" vertical="bottom" textRotation="0" wrapText="false" indent="0" shrinkToFit="true"/>
      <protection locked="true" hidden="false"/>
    </xf>
    <xf numFmtId="169" fontId="22" fillId="0" borderId="0" xfId="25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4" fontId="23" fillId="0" borderId="0" xfId="25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9" fontId="24" fillId="0" borderId="0" xfId="2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22" fillId="0" borderId="0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2" fillId="0" borderId="8" xfId="25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9" fontId="22" fillId="0" borderId="0" xfId="25" applyFont="true" applyBorder="false" applyAlignment="true" applyProtection="true">
      <alignment horizontal="general" vertical="top" textRotation="0" wrapText="false" indent="0" shrinkToFit="true"/>
      <protection locked="true" hidden="false"/>
    </xf>
    <xf numFmtId="164" fontId="23" fillId="0" borderId="0" xfId="25" applyFont="true" applyBorder="false" applyAlignment="true" applyProtection="true">
      <alignment horizontal="general" vertical="top" textRotation="0" wrapText="false" indent="0" shrinkToFit="true"/>
      <protection locked="true" hidden="false"/>
    </xf>
    <xf numFmtId="167" fontId="22" fillId="0" borderId="0" xfId="25" applyFont="true" applyBorder="false" applyAlignment="true" applyProtection="true">
      <alignment horizontal="general" vertical="top" textRotation="0" wrapText="false" indent="0" shrinkToFit="true"/>
      <protection locked="true" hidden="false"/>
    </xf>
    <xf numFmtId="171" fontId="22" fillId="0" borderId="0" xfId="25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67" fontId="48" fillId="0" borderId="0" xfId="25" applyFont="true" applyBorder="false" applyAlignment="true" applyProtection="true">
      <alignment horizontal="general" vertical="top" textRotation="0" wrapText="false" indent="0" shrinkToFit="true"/>
      <protection locked="true" hidden="false"/>
    </xf>
    <xf numFmtId="171" fontId="22" fillId="0" borderId="8" xfId="25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22" fillId="0" borderId="0" xfId="25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31" fillId="0" borderId="0" xfId="25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4" fontId="22" fillId="0" borderId="8" xfId="25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2" fillId="0" borderId="0" xfId="25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9" fontId="22" fillId="0" borderId="0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5" applyFont="true" applyBorder="false" applyAlignment="true" applyProtection="true">
      <alignment horizontal="left" vertical="top" textRotation="0" wrapText="false" indent="0" shrinkToFit="true"/>
      <protection locked="true" hidden="false"/>
    </xf>
    <xf numFmtId="169" fontId="22" fillId="0" borderId="0" xfId="25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9" fontId="22" fillId="0" borderId="0" xfId="25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4" fillId="3" borderId="8" xfId="23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2" fillId="0" borderId="12" xfId="23" applyFont="true" applyBorder="true" applyAlignment="true" applyProtection="true">
      <alignment horizontal="left" vertical="center" textRotation="0" wrapText="false" indent="0" shrinkToFit="true"/>
      <protection locked="false" hidden="true"/>
    </xf>
    <xf numFmtId="167" fontId="42" fillId="4" borderId="13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42" fillId="4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7" fontId="42" fillId="0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42" fillId="5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42" fillId="0" borderId="12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52" fillId="4" borderId="13" xfId="23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52" fillId="5" borderId="13" xfId="23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42" fillId="5" borderId="13" xfId="2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2" fillId="0" borderId="12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2" fillId="0" borderId="13" xfId="23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42" fillId="0" borderId="0" xfId="23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64" fontId="42" fillId="5" borderId="13" xfId="23" applyFont="true" applyBorder="true" applyAlignment="true" applyProtection="true">
      <alignment horizontal="center" vertical="top" textRotation="0" wrapText="false" indent="0" shrinkToFit="true"/>
      <protection locked="false" hidden="true"/>
    </xf>
    <xf numFmtId="169" fontId="31" fillId="3" borderId="11" xfId="0" applyFont="true" applyBorder="true" applyAlignment="true" applyProtection="true">
      <alignment horizontal="center" vertical="bottom" textRotation="0" wrapText="false" indent="0" shrinkToFit="true"/>
      <protection locked="false" hidden="true"/>
    </xf>
    <xf numFmtId="164" fontId="31" fillId="0" borderId="12" xfId="0" applyFont="true" applyBorder="true" applyAlignment="true" applyProtection="true">
      <alignment horizontal="left" vertical="top" textRotation="0" wrapText="false" indent="0" shrinkToFit="true"/>
      <protection locked="true" hidden="false"/>
    </xf>
    <xf numFmtId="167" fontId="31" fillId="4" borderId="13" xfId="0" applyFont="true" applyBorder="true" applyAlignment="true" applyProtection="true">
      <alignment horizontal="general" vertical="center" textRotation="0" wrapText="false" indent="0" shrinkToFit="true"/>
      <protection locked="false" hidden="true"/>
    </xf>
    <xf numFmtId="164" fontId="31" fillId="4" borderId="13" xfId="0" applyFont="true" applyBorder="true" applyAlignment="true" applyProtection="true">
      <alignment horizontal="general" vertical="center" textRotation="0" wrapText="false" indent="0" shrinkToFit="true"/>
      <protection locked="false" hidden="true"/>
    </xf>
    <xf numFmtId="167" fontId="31" fillId="0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31" fillId="5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31" fillId="0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7" fontId="31" fillId="3" borderId="0" xfId="0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9" fontId="31" fillId="3" borderId="14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31" fillId="0" borderId="12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31" fillId="4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53" fillId="4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7" fontId="31" fillId="3" borderId="14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31" fillId="3" borderId="0" xfId="0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4" fontId="53" fillId="5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31" fillId="5" borderId="1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53" fillId="0" borderId="12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54" fillId="0" borderId="12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53" fillId="0" borderId="15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31" fillId="0" borderId="16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53" fillId="5" borderId="16" xfId="0" applyFont="true" applyBorder="true" applyAlignment="true" applyProtection="true">
      <alignment horizontal="general" vertical="center" textRotation="0" wrapText="false" indent="0" shrinkToFit="true"/>
      <protection locked="false" hidden="true"/>
    </xf>
    <xf numFmtId="167" fontId="53" fillId="0" borderId="16" xfId="0" applyFont="true" applyBorder="true" applyAlignment="true" applyProtection="true">
      <alignment horizontal="general" vertical="center" textRotation="0" wrapText="false" indent="0" shrinkToFit="true"/>
      <protection locked="false" hidden="true"/>
    </xf>
    <xf numFmtId="164" fontId="53" fillId="0" borderId="16" xfId="0" applyFont="true" applyBorder="true" applyAlignment="true" applyProtection="true">
      <alignment horizontal="general" vertical="center" textRotation="0" wrapText="false" indent="0" shrinkToFit="true"/>
      <protection locked="false" hidden="true"/>
    </xf>
    <xf numFmtId="167" fontId="31" fillId="3" borderId="10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31" fillId="3" borderId="19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55" fillId="2" borderId="20" xfId="20" applyFont="true" applyBorder="true" applyAlignment="true" applyProtection="true">
      <alignment horizontal="left" vertical="center" textRotation="0" wrapText="false" indent="0" shrinkToFit="false"/>
      <protection locked="false" hidden="true"/>
    </xf>
    <xf numFmtId="164" fontId="31" fillId="0" borderId="1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31" fillId="4" borderId="1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31" fillId="0" borderId="1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53" fillId="0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7" fontId="52" fillId="4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52" fillId="4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42" fillId="5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9" fontId="31" fillId="0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31" fillId="3" borderId="2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31" fillId="3" borderId="3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31" fillId="5" borderId="0" xfId="0" applyFont="true" applyBorder="false" applyAlignment="true" applyProtection="true">
      <alignment horizontal="center" vertical="center" textRotation="0" wrapText="false" indent="0" shrinkToFit="true"/>
      <protection locked="true" hidden="false"/>
    </xf>
    <xf numFmtId="164" fontId="53" fillId="5" borderId="1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56" fillId="0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56" fillId="0" borderId="12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56" fillId="0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56" fillId="5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42" fillId="0" borderId="12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42" fillId="0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52" fillId="5" borderId="13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9" fontId="57" fillId="0" borderId="17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7" fontId="57" fillId="0" borderId="18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57" fillId="5" borderId="18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4" fontId="57" fillId="0" borderId="18" xfId="0" applyFont="true" applyBorder="true" applyAlignment="true" applyProtection="true">
      <alignment horizontal="center" vertical="center" textRotation="0" wrapText="false" indent="0" shrinkToFit="true"/>
      <protection locked="false" hidden="true"/>
    </xf>
    <xf numFmtId="169" fontId="31" fillId="3" borderId="10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9" fontId="53" fillId="0" borderId="4" xfId="0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7" fontId="53" fillId="0" borderId="0" xfId="0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4" fontId="53" fillId="0" borderId="0" xfId="0" applyFont="true" applyBorder="false" applyAlignment="true" applyProtection="true">
      <alignment horizontal="center" vertical="center" textRotation="0" wrapText="false" indent="0" shrinkToFit="true"/>
      <protection locked="false" hidden="true"/>
    </xf>
    <xf numFmtId="164" fontId="53" fillId="0" borderId="0" xfId="0" applyFont="true" applyBorder="false" applyAlignment="true" applyProtection="true">
      <alignment horizontal="center" vertical="top" textRotation="0" wrapText="false" indent="0" shrinkToFit="true"/>
      <protection locked="false" hidden="true"/>
    </xf>
    <xf numFmtId="167" fontId="31" fillId="0" borderId="0" xfId="0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9" fontId="31" fillId="0" borderId="0" xfId="0" applyFont="true" applyBorder="false" applyAlignment="true" applyProtection="true">
      <alignment horizontal="left" vertical="top" textRotation="0" wrapText="false" indent="0" shrinkToFit="true"/>
      <protection locked="false" hidden="true"/>
    </xf>
    <xf numFmtId="169" fontId="56" fillId="2" borderId="26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9" fontId="31" fillId="0" borderId="0" xfId="0" applyFont="true" applyBorder="false" applyAlignment="true" applyProtection="true">
      <alignment horizontal="left" vertical="bottom" textRotation="0" wrapText="false" indent="0" shrinkToFit="true"/>
      <protection locked="false" hidden="true"/>
    </xf>
    <xf numFmtId="164" fontId="31" fillId="0" borderId="28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31" fillId="0" borderId="13" xfId="0" applyFont="true" applyBorder="true" applyAlignment="true" applyProtection="true">
      <alignment horizontal="left" vertical="top" textRotation="0" wrapText="false" indent="0" shrinkToFit="true"/>
      <protection locked="false" hidden="true"/>
    </xf>
    <xf numFmtId="164" fontId="22" fillId="0" borderId="15" xfId="0" applyFont="true" applyBorder="true" applyAlignment="true" applyProtection="true">
      <alignment horizontal="left" vertical="top" textRotation="0" wrapText="false" indent="0" shrinkToFit="true"/>
      <protection locked="false" hidden="tru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Link 2" xfId="21"/>
    <cellStyle name="Link 2 2" xfId="22"/>
    <cellStyle name="Standard 2" xfId="23"/>
    <cellStyle name="Standard 2 2" xfId="24"/>
    <cellStyle name="Standard 3" xfId="2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EAEAE"/>
      <rgbColor rgb="FF993366"/>
      <rgbColor rgb="FFF2F2F2"/>
      <rgbColor rgb="FFCAEEFB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1E5F5"/>
      <rgbColor rgb="FFD9F2D0"/>
      <rgbColor rgb="FFFBE3D6"/>
      <rgbColor rgb="FFB4E5A2"/>
      <rgbColor rgb="FFF2CFEE"/>
      <rgbColor rgb="FFE8E8E8"/>
      <rgbColor rgb="FFF6C6AD"/>
      <rgbColor rgb="FF3366FF"/>
      <rgbColor rgb="FF33CCCC"/>
      <rgbColor rgb="FF99CC00"/>
      <rgbColor rgb="FFFFCC00"/>
      <rgbColor rgb="FFFF9900"/>
      <rgbColor rgb="FFFF6600"/>
      <rgbColor rgb="FF467886"/>
      <rgbColor rgb="FFA6A6A6"/>
      <rgbColor rgb="FF003366"/>
      <rgbColor rgb="FF339966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worksheet" Target="worksheets/sheet18.xml"/><Relationship Id="rId21" Type="http://schemas.openxmlformats.org/officeDocument/2006/relationships/worksheet" Target="worksheets/sheet19.xml"/><Relationship Id="rId22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5</xdr:col>
      <xdr:colOff>142920</xdr:colOff>
      <xdr:row>1</xdr:row>
      <xdr:rowOff>47520</xdr:rowOff>
    </xdr:from>
    <xdr:to>
      <xdr:col>9</xdr:col>
      <xdr:colOff>70200</xdr:colOff>
      <xdr:row>8</xdr:row>
      <xdr:rowOff>83160</xdr:rowOff>
    </xdr:to>
    <xdr:pic>
      <xdr:nvPicPr>
        <xdr:cNvPr id="0" name="Picture 840" descr="Diwa_Logo"/>
        <xdr:cNvPicPr/>
      </xdr:nvPicPr>
      <xdr:blipFill>
        <a:blip r:embed="rId1"/>
        <a:stretch/>
      </xdr:blipFill>
      <xdr:spPr>
        <a:xfrm>
          <a:off x="1615320" y="237960"/>
          <a:ext cx="2600640" cy="157824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gstuker@bluewin.ch" TargetMode="External"/><Relationship Id="rId2" Type="http://schemas.openxmlformats.org/officeDocument/2006/relationships/hyperlink" Target="mailto:ehuggenberger@outlook.com" TargetMode="External"/><Relationship Id="rId3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ehuggenberger@outlook.com" TargetMode="External"/><Relationship Id="rId2" Type="http://schemas.openxmlformats.org/officeDocument/2006/relationships/hyperlink" Target="https://map.schweizmobil.ch/?lang=de&amp;photos=yes&amp;logo=yes&amp;season=summer&amp;bgLayer=pk&amp;resolution=3.94&amp;E=2678822&amp;N=1251552&amp;detours=yes&amp;trackId=1921059074" TargetMode="External"/><Relationship Id="rId3" Type="http://schemas.openxmlformats.org/officeDocument/2006/relationships/hyperlink" Target="https://map.schweizmobil.ch/?lang=de&amp;photos=yes&amp;logo=yes&amp;season=summer&amp;bgLayer=pk&amp;resolution=2.07&amp;E=2673613&amp;N=1253446&amp;detours=yes&amp;trackId=848916659" TargetMode="External"/><Relationship Id="rId4" Type="http://schemas.openxmlformats.org/officeDocument/2006/relationships/hyperlink" Target="https://map.schweizmobil.ch/?lang=de&amp;photos=yes&amp;logo=yes&amp;season=summer&amp;bgLayer=pk&amp;resolution=5&amp;E=2674173&amp;N=1251478&amp;detours=yes&amp;trackId=1130121780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mailto:bruno.f.keller@bluewin.ch" TargetMode="External"/><Relationship Id="rId2" Type="http://schemas.openxmlformats.org/officeDocument/2006/relationships/hyperlink" Target="https://map.schweizmobil.ch/?lang=de&amp;bgLayer=pk&amp;season=summer&amp;resolution=14.74&amp;E=2698772&amp;N=1256909&amp;photos=yes&amp;logo=yes&amp;detours=yes&amp;trackId=1885349611" TargetMode="External"/><Relationship Id="rId3" Type="http://schemas.openxmlformats.org/officeDocument/2006/relationships/hyperlink" Target="https://map.schweizmobil.ch/?lang=de&amp;bgLayer=pk&amp;season=summer&amp;resolution=7.09&amp;E=2699069&amp;N=1254943&amp;photos=yes&amp;logo=yes&amp;detours=yes&amp;trackId=1436966213" TargetMode="External"/><Relationship Id="rId4" Type="http://schemas.openxmlformats.org/officeDocument/2006/relationships/hyperlink" Target="https://map.schweizmobil.ch/?lang=de&amp;bgLayer=pk&amp;season=summer&amp;resolution=2.55&amp;E=2700232&amp;N=1252442&amp;photos=yes&amp;logo=yes&amp;detours=yes&amp;trackId=664364394" TargetMode="External"/><Relationship Id="rId5" Type="http://schemas.openxmlformats.org/officeDocument/2006/relationships/hyperlink" Target="https://map.schweizmobil.ch/?lang=de&amp;bgLayer=pk&amp;season=summer&amp;resolution=2.55&amp;E=2700232&amp;N=1252442&amp;photos=yes&amp;logo=yes&amp;detours=yes&amp;trackId=664364394" TargetMode="Externa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mailto:bruno.f.keller@bluewin.ch" TargetMode="External"/><Relationship Id="rId2" Type="http://schemas.openxmlformats.org/officeDocument/2006/relationships/hyperlink" Target="https://map.schweizmobil.ch/?lang=de&amp;bgLayer=pk&amp;season=summer&amp;resolution=3.17&amp;E=2682856&amp;N=1270434&amp;photos=yes&amp;logo=yes&amp;detours=yes&amp;trackId=938557822" TargetMode="External"/><Relationship Id="rId3" Type="http://schemas.openxmlformats.org/officeDocument/2006/relationships/hyperlink" Target="https://map.schweizmobil.ch/?lang=de&amp;bgLayer=pk&amp;season=summer&amp;resolution=10.21&amp;E=2684986&amp;N=1267609&amp;photos=yes&amp;logo=yes&amp;detours=yes&amp;trackId=1809769779" TargetMode="External"/><Relationship Id="rId4" Type="http://schemas.openxmlformats.org/officeDocument/2006/relationships/hyperlink" Target="mailto:info@cafe-rebe.ch" TargetMode="External"/><Relationship Id="rId5" Type="http://schemas.openxmlformats.org/officeDocument/2006/relationships/hyperlink" Target="https://map.schweizmobil.ch/?lang=de&amp;bgLayer=pk&amp;season=summer&amp;resolution=3.04&amp;E=2682886&amp;N=1269856&amp;photos=yes&amp;logo=yes&amp;detours=yes&amp;trackId=1035458290" TargetMode="External"/><Relationship Id="rId6" Type="http://schemas.openxmlformats.org/officeDocument/2006/relationships/hyperlink" Target="https://map.schweizmobil.ch/?lang=de&amp;bgLayer=pk&amp;season=summer&amp;resolution=1&amp;E=2685451&amp;N=1270149&amp;photos=yes&amp;logo=yes&amp;detours=yes&amp;trackId=792853227" TargetMode="Externa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mailto:rkbrunner@bluewin.ch" TargetMode="External"/><Relationship Id="rId2" Type="http://schemas.openxmlformats.org/officeDocument/2006/relationships/hyperlink" Target="https://map.schweizmobil.ch/?lang=de&amp;photos=yes&amp;logo=yes&amp;detours=yes&amp;season=summer&amp;bgLayer=pk&amp;resolution=5.9&amp;E=2677612&amp;N=1236724&amp;layers=Wanderland%2CStation&amp;trackId=376165351" TargetMode="External"/><Relationship Id="rId3" Type="http://schemas.openxmlformats.org/officeDocument/2006/relationships/hyperlink" Target="https://map.schweizmobil.ch/?lang=de&amp;photos=yes&amp;logo=yes&amp;detours=yes&amp;season=summer&amp;bgLayer=pk&amp;resolution=3.59&amp;E=2678202&amp;N=1235710&amp;trackId=1244882612" TargetMode="External"/><Relationship Id="rId4" Type="http://schemas.openxmlformats.org/officeDocument/2006/relationships/hyperlink" Target="https://map.schweizmobil.ch/?lang=de&amp;photos=yes&amp;logo=yes&amp;detours=yes&amp;season=summer&amp;bgLayer=pk&amp;resolution=1.66&amp;E=2677034&amp;N=1233369&amp;layers=Wanderland%2CStation&amp;trackId=1908364581" TargetMode="External"/><Relationship Id="rId5" Type="http://schemas.openxmlformats.org/officeDocument/2006/relationships/hyperlink" Target="https://map.schweizmobil.ch/?lang=de&amp;photos=yes&amp;logo=yes&amp;detours=yes&amp;season=summer&amp;bgLayer=pk&amp;resolution=1.66&amp;E=2677034&amp;N=1233369&amp;layers=Wanderland%2CStation&amp;trackId=1908364581" TargetMode="Externa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hyperlink" Target="https://map.schweizmobil.ch/?lang=de&amp;bgLayer=pk&amp;resolution=5.18&amp;photos=yes&amp;logo=yes&amp;detours=yes&amp;season=summer&amp;E=2674720&amp;N=1281342&amp;trackId=1484986680" TargetMode="External"/><Relationship Id="rId2" Type="http://schemas.openxmlformats.org/officeDocument/2006/relationships/hyperlink" Target="https://map.schweizmobil.ch/?lang=de&amp;bgLayer=pk&amp;resolution=3.41&amp;photos=yes&amp;logo=yes&amp;detours=yes&amp;season=summer&amp;E=2678278&amp;N=1285036&amp;trackId=1987991182" TargetMode="External"/><Relationship Id="rId3" Type="http://schemas.openxmlformats.org/officeDocument/2006/relationships/hyperlink" Target="https://map.schweizmobil.ch/?lang=de&amp;bgLayer=pk&amp;resolution=1.61&amp;photos=yes&amp;logo=yes&amp;detours=yes&amp;season=summer&amp;E=2678135&amp;N=1283052&amp;trackId=103388731" TargetMode="Externa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hyperlink" Target="mailto:wkaiser@datacomm.ch" TargetMode="External"/><Relationship Id="rId2" Type="http://schemas.openxmlformats.org/officeDocument/2006/relationships/hyperlink" Target="https://map.schweizmobil.ch/?lang=de&amp;photos=yes&amp;logo=yes&amp;detours=yes&amp;season=summer&amp;resolution=4.7&amp;E=2712972&amp;N=1230074&amp;bgLayer=pk&amp;trackId=1317110320" TargetMode="External"/><Relationship Id="rId3" Type="http://schemas.openxmlformats.org/officeDocument/2006/relationships/hyperlink" Target="https://map.schweizmobil.ch/?lang=de&amp;photos=yes&amp;logo=yes&amp;detours=yes&amp;season=summer&amp;resolution=2.94&amp;E=2711734&amp;N=1231864&amp;bgLayer=pk&amp;trackId=821631416" TargetMode="External"/><Relationship Id="rId4" Type="http://schemas.openxmlformats.org/officeDocument/2006/relationships/hyperlink" Target="https://map.schweizmobil.ch/?lang=de&amp;photos=yes&amp;logo=yes&amp;detours=yes&amp;season=summer&amp;resolution=1.32&amp;E=2705326&amp;N=1230921&amp;bgLayer=pk&amp;trackId=1094792649" TargetMode="Externa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hyperlink" Target="mailto:gstuker@bluewin.ch" TargetMode="External"/><Relationship Id="rId2" Type="http://schemas.openxmlformats.org/officeDocument/2006/relationships/hyperlink" Target="https://map.schweizmobil.ch/?lang=de&amp;bgLayer=pk&amp;season=summer&amp;resolution=8.19&amp;E=2679411&amp;N=1236397&amp;photos=yes&amp;logo=yes&amp;detours=yes&amp;trackId=1553543902" TargetMode="External"/><Relationship Id="rId3" Type="http://schemas.openxmlformats.org/officeDocument/2006/relationships/hyperlink" Target="https://map.schweizmobil.ch/?lang=de&amp;bgLayer=pk&amp;season=summer&amp;resolution=5.48&amp;E=2680688&amp;N=1235453&amp;photos=yes&amp;logo=yes&amp;detours=yes&amp;trackId=260559041" TargetMode="Externa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hyperlink" Target="mailto:h.e.isler@hispeed.ch" TargetMode="External"/><Relationship Id="rId2" Type="http://schemas.openxmlformats.org/officeDocument/2006/relationships/hyperlink" Target="https://map.schweizmobil.ch/?lang=de&amp;photos=yes&amp;logo=yes&amp;detours=yes&amp;season=summer&amp;bgLayer=pk&amp;resolution=3.49&amp;E=2644198&amp;N=1259150&amp;trackId=530258367" TargetMode="External"/><Relationship Id="rId3" Type="http://schemas.openxmlformats.org/officeDocument/2006/relationships/hyperlink" Target="https://map.schweizmobil.ch/?lang=de&amp;photos=yes&amp;logo=yes&amp;detours=yes&amp;season=summer&amp;bgLayer=pk&amp;resolution=2.02&amp;E=2647391&amp;N=1257983&amp;trackId=529560452" TargetMode="External"/><Relationship Id="rId4" Type="http://schemas.openxmlformats.org/officeDocument/2006/relationships/hyperlink" Target="https://map.schweizmobil.ch/?lang=de&amp;photos=yes&amp;logo=yes&amp;detours=yes&amp;season=summer&amp;bgLayer=pk&amp;resolution=2.02&amp;E=2647391&amp;N=1257983&amp;trackId=529560452" TargetMode="Externa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hyperlink" Target="mailto:fredi.wittenwiler@bluewin.ch" TargetMode="Externa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hyperlink" Target="mailto:bretschger@silk-rechtsanwaelte.ch" TargetMode="External"/><Relationship Id="rId2" Type="http://schemas.openxmlformats.org/officeDocument/2006/relationships/hyperlink" Target="https://map.schweizmobil.ch/?lang=de&amp;photos=yes&amp;logo=yes&amp;detours=yes&amp;season=summer&amp;bgLayer=pk&amp;resolution=2.5&amp;E=2729197&amp;N=1258363&amp;layers=Wanderland%2CStation&amp;trackId=2062965970" TargetMode="External"/><Relationship Id="rId3" Type="http://schemas.openxmlformats.org/officeDocument/2006/relationships/hyperlink" Target="https://map.schweizmobil.ch/?lang=de&amp;photos=yes&amp;logo=yes&amp;detours=yes&amp;season=summer&amp;bgLayer=pk&amp;resolution=1.51&amp;E=2729875&amp;N=1258894&amp;layers=Wanderland%2CStation&amp;trackId=1189044896" TargetMode="External"/><Relationship Id="rId4" Type="http://schemas.openxmlformats.org/officeDocument/2006/relationships/hyperlink" Target="https://map.schweizmobil.ch/?lang=de&amp;photos=yes&amp;logo=yes&amp;detours=yes&amp;season=summer&amp;bgLayer=pk&amp;resolution=2.9&amp;E=2728573&amp;N=1258149&amp;trackId=1888550735" TargetMode="Externa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hyperlink" Target="mailto:rkbrunner@bluewin.ch" TargetMode="External"/><Relationship Id="rId2" Type="http://schemas.openxmlformats.org/officeDocument/2006/relationships/hyperlink" Target="https://map.schweizmobil.ch/?lang=de&amp;photos=yes&amp;logo=yes&amp;detours=yes&amp;season=summer&amp;bgLayer=pk&amp;resolution=3.58&amp;E=2739886&amp;N=1215548&amp;layers=Wanderland&amp;trackId=1653468048" TargetMode="External"/><Relationship Id="rId3" Type="http://schemas.openxmlformats.org/officeDocument/2006/relationships/hyperlink" Target="https://map.schweizmobil.ch/?lang=de&amp;photos=yes&amp;logo=yes&amp;detours=yes&amp;season=summer&amp;bgLayer=pk&amp;resolution=2.34&amp;E=2739415&amp;N=1215000&amp;trackId=659044808" TargetMode="Externa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hyperlink" Target="mailto:bretschger@silk-rechtsanwaelte.ch" TargetMode="External"/><Relationship Id="rId2" Type="http://schemas.openxmlformats.org/officeDocument/2006/relationships/hyperlink" Target="https://map.schweizmobil.ch/?lang=de&amp;photos=yes&amp;logo=yes&amp;detours=yes&amp;season=summer&amp;bgLayer=pk&amp;resolution=3.01&amp;E=2754740&amp;N=1256601&amp;trackId=218824089" TargetMode="External"/><Relationship Id="rId3" Type="http://schemas.openxmlformats.org/officeDocument/2006/relationships/hyperlink" Target="https://map.schweizmobil.ch/?lang=de&amp;photos=yes&amp;logo=yes&amp;detours=yes&amp;season=summer&amp;bgLayer=pk&amp;resolution=1.5&amp;E=2754895&amp;N=1257409&amp;trackId=611329454" TargetMode="External"/><Relationship Id="rId4" Type="http://schemas.openxmlformats.org/officeDocument/2006/relationships/hyperlink" Target="https://map.schweizmobil.ch/?lang=de&amp;photos=yes&amp;logo=yes&amp;detours=yes&amp;season=summer&amp;bgLayer=pk&amp;resolution=1.22&amp;E=2756998&amp;N=1257869&amp;trackId=1739394837" TargetMode="External"/><Relationship Id="rId5" Type="http://schemas.openxmlformats.org/officeDocument/2006/relationships/hyperlink" Target="https://map.schweizmobil.ch/?lang=de&amp;photos=yes&amp;logo=yes&amp;detours=yes&amp;season=summer&amp;bgLayer=pk&amp;resolution=1.34&amp;E=2757328&amp;N=1258820&amp;trackId=879798617" TargetMode="Externa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hyperlink" Target="mailto:kurtschaad@bluewin.ch" TargetMode="External"/><Relationship Id="rId2" Type="http://schemas.openxmlformats.org/officeDocument/2006/relationships/hyperlink" Target="https://map.schweizmobil.ch/?lang=de&amp;photos=yes&amp;logo=yes&amp;detours=yes&amp;season=summer&amp;bgLayer=pk&amp;resolution=3.25&amp;E=2691941&amp;N=1282718&amp;trackId=1052312193" TargetMode="External"/><Relationship Id="rId3" Type="http://schemas.openxmlformats.org/officeDocument/2006/relationships/hyperlink" Target="https://map.schweizmobil.ch/?lang=de&amp;photos=yes&amp;logo=yes&amp;detours=yes&amp;season=summer&amp;bgLayer=pk&amp;resolution=2.08&amp;E=2693172&amp;N=1283254&amp;trackId=255167944" TargetMode="External"/><Relationship Id="rId4" Type="http://schemas.openxmlformats.org/officeDocument/2006/relationships/hyperlink" Target="mailto:info@gueterhof.ch%20052%20630%2040%2040" TargetMode="External"/><Relationship Id="rId5" Type="http://schemas.openxmlformats.org/officeDocument/2006/relationships/hyperlink" Target="https://map.schweizmobil.ch/?lang=de&amp;photos=yes&amp;logo=yes&amp;detours=yes&amp;season=summer&amp;bgLayer=pk&amp;resolution=1&amp;E=2689996&amp;N=1283627&amp;trackId=49488098" TargetMode="Externa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hyperlink" Target="mailto:bruno.f.keller@bluewin.ch" TargetMode="External"/><Relationship Id="rId2" Type="http://schemas.openxmlformats.org/officeDocument/2006/relationships/hyperlink" Target="https://map.schweizmobil.ch/?lang=de&amp;bgLayer=pk&amp;season=summer&amp;resolution=14.74&amp;E=2698772&amp;N=1256909&amp;photos=yes&amp;logo=yes&amp;detours=yes&amp;trackId=1885349611" TargetMode="External"/><Relationship Id="rId3" Type="http://schemas.openxmlformats.org/officeDocument/2006/relationships/hyperlink" Target="https://map.schweizmobil.ch/?lang=de&amp;bgLayer=pk&amp;season=summer&amp;resolution=7.09&amp;E=2699069&amp;N=1254943&amp;photos=yes&amp;logo=yes&amp;detours=yes&amp;trackId=1436966213" TargetMode="External"/><Relationship Id="rId4" Type="http://schemas.openxmlformats.org/officeDocument/2006/relationships/hyperlink" Target="https://map.schweizmobil.ch/?lang=de&amp;bgLayer=pk&amp;season=summer&amp;resolution=2.55&amp;E=2700232&amp;N=1252442&amp;photos=yes&amp;logo=yes&amp;detours=yes&amp;trackId=664364394" TargetMode="External"/><Relationship Id="rId5" Type="http://schemas.openxmlformats.org/officeDocument/2006/relationships/hyperlink" Target="https://map.schweizmobil.ch/?lang=de&amp;bgLayer=pk&amp;season=summer&amp;resolution=2.55&amp;E=2700232&amp;N=1252442&amp;photos=yes&amp;logo=yes&amp;detours=yes&amp;trackId=664364394" TargetMode="Externa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hyperlink" Target="mailto:bruno.f.keller@bluewin.ch" TargetMode="External"/><Relationship Id="rId2" Type="http://schemas.openxmlformats.org/officeDocument/2006/relationships/hyperlink" Target="https://map.schweizmobil.ch/?lang=de&amp;bgLayer=pk&amp;season=summer&amp;resolution=3.17&amp;E=2682856&amp;N=1270434&amp;photos=yes&amp;logo=yes&amp;detours=yes&amp;trackId=938557822" TargetMode="External"/><Relationship Id="rId3" Type="http://schemas.openxmlformats.org/officeDocument/2006/relationships/hyperlink" Target="https://map.schweizmobil.ch/?lang=de&amp;bgLayer=pk&amp;season=summer&amp;resolution=10.21&amp;E=2684986&amp;N=1267609&amp;photos=yes&amp;logo=yes&amp;detours=yes&amp;trackId=1809769779" TargetMode="External"/><Relationship Id="rId4" Type="http://schemas.openxmlformats.org/officeDocument/2006/relationships/hyperlink" Target="mailto:info@cafe-rebe.ch" TargetMode="External"/><Relationship Id="rId5" Type="http://schemas.openxmlformats.org/officeDocument/2006/relationships/hyperlink" Target="https://map.schweizmobil.ch/?lang=de&amp;bgLayer=pk&amp;season=summer&amp;resolution=3.04&amp;E=2682886&amp;N=1269856&amp;photos=yes&amp;logo=yes&amp;detours=yes&amp;trackId=1035458290" TargetMode="External"/><Relationship Id="rId6" Type="http://schemas.openxmlformats.org/officeDocument/2006/relationships/hyperlink" Target="https://map.schweizmobil.ch/?lang=de&amp;bgLayer=pk&amp;season=summer&amp;resolution=1&amp;E=2685451&amp;N=1270149&amp;photos=yes&amp;logo=yes&amp;detours=yes&amp;trackId=792853227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true"/>
  </sheetPr>
  <dimension ref="A2:N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33" activeCellId="0" sqref="N33"/>
    </sheetView>
  </sheetViews>
  <sheetFormatPr defaultColWidth="9" defaultRowHeight="15" zeroHeight="false" outlineLevelRow="0" outlineLevelCol="0"/>
  <cols>
    <col collapsed="false" customWidth="true" hidden="false" outlineLevel="0" max="1" min="1" style="1" width="5"/>
    <col collapsed="false" customWidth="true" hidden="false" outlineLevel="0" max="2" min="2" style="1" width="1"/>
    <col collapsed="false" customWidth="true" hidden="false" outlineLevel="0" max="3" min="3" style="1" width="0.66"/>
    <col collapsed="false" customWidth="true" hidden="false" outlineLevel="0" max="4" min="4" style="1" width="9.89"/>
    <col collapsed="false" customWidth="true" hidden="false" outlineLevel="0" max="5" min="5" style="1" width="0.89"/>
    <col collapsed="false" customWidth="true" hidden="false" outlineLevel="0" max="6" min="6" style="1" width="12.66"/>
    <col collapsed="false" customWidth="false" hidden="false" outlineLevel="0" max="7" min="7" style="1" width="9"/>
    <col collapsed="false" customWidth="true" hidden="false" outlineLevel="0" max="8" min="8" style="1" width="2.66"/>
    <col collapsed="false" customWidth="true" hidden="false" outlineLevel="0" max="9" min="9" style="1" width="7.33"/>
    <col collapsed="false" customWidth="true" hidden="false" outlineLevel="0" max="10" min="10" style="1" width="3.33"/>
    <col collapsed="false" customWidth="true" hidden="false" outlineLevel="0" max="11" min="11" style="1" width="5.33"/>
    <col collapsed="false" customWidth="true" hidden="false" outlineLevel="0" max="13" min="12" style="1" width="2.56"/>
    <col collapsed="false" customWidth="true" hidden="false" outlineLevel="0" max="14" min="14" style="1" width="12.57"/>
    <col collapsed="false" customWidth="true" hidden="false" outlineLevel="0" max="15" min="15" style="1" width="17.44"/>
    <col collapsed="false" customWidth="false" hidden="false" outlineLevel="0" max="16384" min="16" style="1" width="9"/>
  </cols>
  <sheetData>
    <row r="2" customFormat="false" ht="15" hidden="false" customHeight="false" outlineLevel="0" collapsed="false">
      <c r="A2" s="2"/>
      <c r="B2" s="3"/>
      <c r="C2" s="4"/>
      <c r="D2" s="4"/>
      <c r="E2" s="4"/>
      <c r="F2" s="4"/>
      <c r="G2" s="4"/>
      <c r="H2" s="2"/>
      <c r="I2" s="3"/>
      <c r="J2" s="5"/>
      <c r="K2" s="4"/>
      <c r="L2" s="4"/>
      <c r="M2" s="4"/>
    </row>
    <row r="3" customFormat="false" ht="22.05" hidden="false" customHeight="false" outlineLevel="0" collapsed="false">
      <c r="A3" s="6" t="s">
        <v>0</v>
      </c>
      <c r="B3" s="3"/>
      <c r="C3" s="4"/>
      <c r="D3" s="4"/>
      <c r="E3" s="4"/>
      <c r="F3" s="4"/>
      <c r="G3" s="4"/>
      <c r="H3" s="2"/>
      <c r="I3" s="7" t="s">
        <v>1</v>
      </c>
      <c r="J3" s="8" t="s">
        <v>2</v>
      </c>
      <c r="K3" s="8"/>
      <c r="L3" s="8"/>
      <c r="M3" s="8"/>
      <c r="N3" s="9"/>
    </row>
    <row r="4" customFormat="false" ht="17.35" hidden="false" customHeight="false" outlineLevel="0" collapsed="false">
      <c r="A4" s="10" t="s">
        <v>3</v>
      </c>
      <c r="B4" s="3"/>
      <c r="C4" s="4"/>
      <c r="D4" s="4"/>
      <c r="E4" s="4"/>
      <c r="F4" s="4"/>
      <c r="G4" s="4"/>
      <c r="H4" s="2"/>
      <c r="I4" s="3"/>
      <c r="J4" s="5"/>
      <c r="K4" s="11"/>
      <c r="L4" s="11"/>
      <c r="M4" s="11"/>
      <c r="N4" s="11"/>
    </row>
    <row r="5" customFormat="false" ht="15" hidden="false" customHeight="false" outlineLevel="0" collapsed="false">
      <c r="A5" s="10" t="s">
        <v>4</v>
      </c>
      <c r="C5" s="5"/>
      <c r="D5" s="4"/>
      <c r="E5" s="5"/>
      <c r="F5" s="4"/>
      <c r="G5" s="4"/>
      <c r="H5" s="2"/>
      <c r="J5" s="2"/>
      <c r="K5" s="3"/>
    </row>
    <row r="6" customFormat="false" ht="22.05" hidden="false" customHeight="false" outlineLevel="0" collapsed="false">
      <c r="A6" s="10" t="s">
        <v>5</v>
      </c>
      <c r="B6" s="5"/>
      <c r="C6" s="4"/>
      <c r="D6" s="5"/>
      <c r="E6" s="5"/>
      <c r="F6" s="4"/>
      <c r="G6" s="4"/>
      <c r="H6" s="2"/>
      <c r="J6" s="8" t="s">
        <v>6</v>
      </c>
      <c r="K6" s="12"/>
      <c r="L6" s="12"/>
      <c r="M6" s="12"/>
      <c r="N6" s="13"/>
    </row>
    <row r="7" customFormat="false" ht="15" hidden="false" customHeight="false" outlineLevel="0" collapsed="false">
      <c r="A7" s="14"/>
      <c r="B7" s="5"/>
      <c r="C7" s="4"/>
      <c r="D7" s="4"/>
      <c r="E7" s="5"/>
      <c r="F7" s="5"/>
      <c r="G7" s="4"/>
      <c r="H7" s="2"/>
      <c r="J7" s="2"/>
      <c r="K7" s="3"/>
    </row>
    <row r="8" customFormat="false" ht="15" hidden="false" customHeight="false" outlineLevel="0" collapsed="false">
      <c r="A8" s="15" t="s">
        <v>7</v>
      </c>
      <c r="B8" s="5"/>
      <c r="C8" s="4"/>
      <c r="D8" s="4"/>
      <c r="E8" s="5"/>
      <c r="F8" s="4"/>
      <c r="G8" s="4"/>
      <c r="H8" s="2"/>
      <c r="J8" s="2"/>
      <c r="K8" s="3"/>
    </row>
    <row r="9" customFormat="false" ht="15" hidden="false" customHeight="false" outlineLevel="0" collapsed="false">
      <c r="A9" s="14"/>
      <c r="B9" s="5"/>
      <c r="C9" s="4"/>
      <c r="D9" s="4"/>
      <c r="E9" s="5"/>
      <c r="F9" s="4"/>
      <c r="G9" s="4"/>
      <c r="H9" s="2"/>
      <c r="J9" s="14"/>
      <c r="K9" s="3"/>
    </row>
    <row r="10" customFormat="false" ht="15" hidden="false" customHeight="false" outlineLevel="0" collapsed="false">
      <c r="A10" s="14" t="s">
        <v>8</v>
      </c>
      <c r="B10" s="5"/>
      <c r="C10" s="4"/>
      <c r="D10" s="4"/>
      <c r="E10" s="5"/>
      <c r="F10" s="4"/>
      <c r="G10" s="4"/>
      <c r="H10" s="2"/>
      <c r="J10" s="14"/>
      <c r="K10" s="3"/>
    </row>
    <row r="11" customFormat="false" ht="15" hidden="false" customHeight="false" outlineLevel="0" collapsed="false">
      <c r="A11" s="14"/>
      <c r="B11" s="5"/>
      <c r="C11" s="4"/>
      <c r="D11" s="4"/>
      <c r="E11" s="5"/>
      <c r="F11" s="4"/>
      <c r="G11" s="4"/>
      <c r="H11" s="2"/>
      <c r="J11" s="14"/>
      <c r="K11" s="3"/>
    </row>
    <row r="12" customFormat="false" ht="15" hidden="false" customHeight="false" outlineLevel="0" collapsed="false">
      <c r="A12" s="14"/>
      <c r="B12" s="5"/>
      <c r="C12" s="4"/>
      <c r="D12" s="4"/>
      <c r="E12" s="5"/>
      <c r="F12" s="4"/>
      <c r="G12" s="4"/>
      <c r="H12" s="2"/>
      <c r="J12" s="14"/>
      <c r="K12" s="3"/>
    </row>
    <row r="13" customFormat="false" ht="19.85" hidden="false" customHeight="false" outlineLevel="0" collapsed="false">
      <c r="F13" s="16" t="s">
        <v>9</v>
      </c>
    </row>
    <row r="14" customFormat="false" ht="15" hidden="false" customHeight="false" outlineLevel="0" collapsed="false">
      <c r="A14" s="1" t="s">
        <v>7</v>
      </c>
      <c r="D14" s="17" t="s">
        <v>7</v>
      </c>
    </row>
    <row r="15" customFormat="false" ht="15" hidden="false" customHeight="false" outlineLevel="0" collapsed="false">
      <c r="I15" s="17" t="s">
        <v>10</v>
      </c>
      <c r="N15" s="17" t="s">
        <v>11</v>
      </c>
    </row>
    <row r="17" customFormat="false" ht="15" hidden="false" customHeight="false" outlineLevel="0" collapsed="false">
      <c r="D17" s="18" t="n">
        <v>45748</v>
      </c>
      <c r="E17" s="19" t="n">
        <v>44566</v>
      </c>
      <c r="F17" s="20" t="s">
        <v>12</v>
      </c>
      <c r="I17" s="20" t="s">
        <v>13</v>
      </c>
      <c r="N17" s="1" t="s">
        <v>14</v>
      </c>
    </row>
    <row r="19" s="21" customFormat="true" ht="15" hidden="false" customHeight="false" outlineLevel="0" collapsed="false">
      <c r="D19" s="18" t="n">
        <v>45755</v>
      </c>
      <c r="F19" s="20" t="s">
        <v>15</v>
      </c>
      <c r="I19" s="20" t="s">
        <v>16</v>
      </c>
      <c r="M19" s="20"/>
      <c r="N19" s="21" t="s">
        <v>17</v>
      </c>
    </row>
    <row r="21" customFormat="false" ht="15" hidden="false" customHeight="false" outlineLevel="0" collapsed="false">
      <c r="D21" s="19" t="n">
        <v>45762</v>
      </c>
      <c r="F21" s="1" t="s">
        <v>18</v>
      </c>
      <c r="I21" s="1" t="s">
        <v>19</v>
      </c>
      <c r="N21" s="1" t="s">
        <v>20</v>
      </c>
    </row>
    <row r="23" customFormat="false" ht="15" hidden="false" customHeight="false" outlineLevel="0" collapsed="false">
      <c r="D23" s="19" t="n">
        <v>45769</v>
      </c>
      <c r="F23" s="1" t="s">
        <v>21</v>
      </c>
      <c r="I23" s="1" t="s">
        <v>22</v>
      </c>
      <c r="N23" s="1" t="s">
        <v>23</v>
      </c>
    </row>
    <row r="25" customFormat="false" ht="15" hidden="false" customHeight="false" outlineLevel="0" collapsed="false">
      <c r="D25" s="19" t="n">
        <v>45776</v>
      </c>
      <c r="F25" s="1" t="s">
        <v>24</v>
      </c>
      <c r="I25" s="1" t="s">
        <v>25</v>
      </c>
      <c r="N25" s="1" t="s">
        <v>26</v>
      </c>
    </row>
    <row r="27" customFormat="false" ht="15" hidden="false" customHeight="false" outlineLevel="0" collapsed="false">
      <c r="D27" s="19" t="n">
        <v>45783</v>
      </c>
      <c r="F27" s="1" t="s">
        <v>27</v>
      </c>
      <c r="G27" s="1" t="s">
        <v>7</v>
      </c>
      <c r="I27" s="1" t="s">
        <v>13</v>
      </c>
      <c r="N27" s="1" t="s">
        <v>28</v>
      </c>
    </row>
    <row r="29" customFormat="false" ht="15" hidden="false" customHeight="false" outlineLevel="0" collapsed="false">
      <c r="D29" s="19" t="n">
        <v>45792</v>
      </c>
      <c r="F29" s="1" t="s">
        <v>29</v>
      </c>
    </row>
    <row r="31" customFormat="false" ht="15" hidden="false" customHeight="false" outlineLevel="0" collapsed="false">
      <c r="D31" s="19" t="n">
        <v>45797</v>
      </c>
      <c r="F31" s="1" t="s">
        <v>30</v>
      </c>
      <c r="I31" s="1" t="s">
        <v>0</v>
      </c>
      <c r="N31" s="1" t="s">
        <v>31</v>
      </c>
    </row>
    <row r="32" customFormat="false" ht="15" hidden="false" customHeight="false" outlineLevel="0" collapsed="false">
      <c r="M32" s="22"/>
    </row>
    <row r="33" customFormat="false" ht="15" hidden="false" customHeight="false" outlineLevel="0" collapsed="false">
      <c r="D33" s="19" t="n">
        <v>45804</v>
      </c>
      <c r="F33" s="1" t="s">
        <v>32</v>
      </c>
      <c r="I33" s="1" t="s">
        <v>33</v>
      </c>
      <c r="N33" s="1" t="s">
        <v>34</v>
      </c>
    </row>
    <row r="35" customFormat="false" ht="15" hidden="false" customHeight="false" outlineLevel="0" collapsed="false">
      <c r="D35" s="19" t="n">
        <v>45811</v>
      </c>
      <c r="F35" s="1" t="s">
        <v>35</v>
      </c>
      <c r="I35" s="1" t="s">
        <v>36</v>
      </c>
      <c r="N35" s="1" t="s">
        <v>37</v>
      </c>
    </row>
    <row r="37" customFormat="false" ht="15" hidden="false" customHeight="false" outlineLevel="0" collapsed="false">
      <c r="D37" s="19" t="n">
        <v>45818</v>
      </c>
      <c r="F37" s="23" t="s">
        <v>38</v>
      </c>
      <c r="G37" s="23"/>
      <c r="H37" s="23"/>
      <c r="I37" s="1" t="s">
        <v>16</v>
      </c>
      <c r="J37" s="23"/>
      <c r="K37" s="23"/>
      <c r="N37" s="1" t="s">
        <v>39</v>
      </c>
    </row>
    <row r="39" customFormat="false" ht="15" hidden="false" customHeight="false" outlineLevel="0" collapsed="false">
      <c r="D39" s="19" t="n">
        <v>46190</v>
      </c>
      <c r="F39" s="1" t="s">
        <v>40</v>
      </c>
      <c r="I39" s="1" t="s">
        <v>41</v>
      </c>
      <c r="N39" s="1" t="s">
        <v>42</v>
      </c>
    </row>
    <row r="41" customFormat="false" ht="15" hidden="false" customHeight="false" outlineLevel="0" collapsed="false">
      <c r="D41" s="19" t="n">
        <v>45832</v>
      </c>
      <c r="F41" s="1" t="s">
        <v>43</v>
      </c>
      <c r="I41" s="1" t="s">
        <v>44</v>
      </c>
      <c r="N41" s="1" t="s">
        <v>31</v>
      </c>
    </row>
  </sheetData>
  <hyperlinks>
    <hyperlink ref="A8" r:id="rId1" display=" "/>
    <hyperlink ref="A10" r:id="rId2" display="ehuggenberger@outlook.com"/>
  </hyperlink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true"/>
  </sheetPr>
  <dimension ref="B1:R87"/>
  <sheetViews>
    <sheetView showFormulas="false" showGridLines="true" showRowColHeaders="true" showZeros="true" rightToLeft="false" tabSelected="false" showOutlineSymbols="true" defaultGridColor="true" view="normal" topLeftCell="A1" colorId="64" zoomScale="28" zoomScaleNormal="28" zoomScalePageLayoutView="100" workbookViewId="0">
      <selection pane="topLeft" activeCell="D47" activeCellId="0" sqref="D47"/>
    </sheetView>
  </sheetViews>
  <sheetFormatPr defaultColWidth="9.33203125" defaultRowHeight="37.5" zeroHeight="false" outlineLevelRow="0" outlineLevelCol="0"/>
  <cols>
    <col collapsed="false" customWidth="true" hidden="false" outlineLevel="0" max="1" min="1" style="24" width="0.89"/>
    <col collapsed="false" customWidth="true" hidden="false" outlineLevel="0" max="2" min="2" style="24" width="56.11"/>
    <col collapsed="false" customWidth="true" hidden="false" outlineLevel="0" max="7" min="3" style="25" width="17.89"/>
    <col collapsed="false" customWidth="true" hidden="false" outlineLevel="0" max="8" min="8" style="25" width="12.44"/>
    <col collapsed="false" customWidth="true" hidden="false" outlineLevel="0" max="9" min="9" style="25" width="11"/>
    <col collapsed="false" customWidth="true" hidden="false" outlineLevel="0" max="10" min="10" style="25" width="55.89"/>
    <col collapsed="false" customWidth="true" hidden="false" outlineLevel="0" max="11" min="11" style="25" width="17.89"/>
    <col collapsed="false" customWidth="true" hidden="false" outlineLevel="0" max="12" min="12" style="26" width="17.89"/>
    <col collapsed="false" customWidth="true" hidden="false" outlineLevel="0" max="13" min="13" style="27" width="17.89"/>
    <col collapsed="false" customWidth="true" hidden="false" outlineLevel="0" max="15" min="14" style="25" width="17.89"/>
    <col collapsed="false" customWidth="true" hidden="false" outlineLevel="0" max="16" min="16" style="25" width="13.66"/>
    <col collapsed="false" customWidth="true" hidden="false" outlineLevel="0" max="17" min="17" style="25" width="11"/>
    <col collapsed="false" customWidth="false" hidden="false" outlineLevel="0" max="16384" min="18" style="24" width="9.33"/>
  </cols>
  <sheetData>
    <row r="1" customFormat="false" ht="37.5" hidden="false" customHeight="false" outlineLevel="0" collapsed="false">
      <c r="B1" s="28"/>
      <c r="C1" s="29"/>
      <c r="D1" s="29"/>
      <c r="E1" s="29"/>
      <c r="F1" s="29"/>
      <c r="G1" s="29"/>
      <c r="H1" s="29"/>
      <c r="I1" s="29"/>
      <c r="J1" s="29"/>
      <c r="K1" s="29"/>
      <c r="L1" s="30"/>
      <c r="M1" s="31"/>
      <c r="N1" s="29"/>
      <c r="O1" s="29"/>
      <c r="P1" s="29"/>
      <c r="Q1" s="32"/>
    </row>
    <row r="2" customFormat="false" ht="43.3" hidden="false" customHeight="false" outlineLevel="0" collapsed="false">
      <c r="B2" s="33"/>
      <c r="N2" s="34" t="s">
        <v>45</v>
      </c>
      <c r="O2" s="35" t="n">
        <v>45664</v>
      </c>
      <c r="P2" s="35"/>
      <c r="Q2" s="35"/>
    </row>
    <row r="3" customFormat="false" ht="37.5" hidden="false" customHeight="false" outlineLevel="0" collapsed="false">
      <c r="B3" s="36"/>
      <c r="Q3" s="37"/>
    </row>
    <row r="4" customFormat="false" ht="19.5" hidden="false" customHeight="true" outlineLevel="0" collapsed="false">
      <c r="B4" s="38" t="s">
        <v>46</v>
      </c>
      <c r="C4" s="38"/>
      <c r="D4" s="38"/>
      <c r="E4" s="38"/>
      <c r="F4" s="38"/>
      <c r="G4" s="38"/>
      <c r="H4" s="38"/>
      <c r="I4" s="38"/>
      <c r="J4" s="39" t="s">
        <v>0</v>
      </c>
      <c r="K4" s="39"/>
      <c r="L4" s="40" t="s">
        <v>5</v>
      </c>
      <c r="M4" s="40"/>
      <c r="N4" s="40"/>
      <c r="O4" s="41" t="n">
        <v>2.1125</v>
      </c>
      <c r="P4" s="41"/>
      <c r="Q4" s="41"/>
    </row>
    <row r="5" customFormat="false" ht="19.5" hidden="false" customHeight="true" outlineLevel="0" collapsed="false">
      <c r="B5" s="38"/>
      <c r="C5" s="38"/>
      <c r="D5" s="38"/>
      <c r="E5" s="38"/>
      <c r="F5" s="38"/>
      <c r="G5" s="38"/>
      <c r="H5" s="38"/>
      <c r="I5" s="38"/>
      <c r="J5" s="39"/>
      <c r="K5" s="39"/>
      <c r="L5" s="40"/>
      <c r="M5" s="40"/>
      <c r="N5" s="40"/>
      <c r="O5" s="41"/>
      <c r="P5" s="41"/>
      <c r="Q5" s="41"/>
    </row>
    <row r="6" customFormat="false" ht="37.5" hidden="false" customHeight="false" outlineLevel="0" collapsed="false">
      <c r="B6" s="38"/>
      <c r="C6" s="38"/>
      <c r="D6" s="38"/>
      <c r="E6" s="38"/>
      <c r="F6" s="38"/>
      <c r="G6" s="38"/>
      <c r="H6" s="38"/>
      <c r="I6" s="38"/>
      <c r="J6" s="42" t="s">
        <v>8</v>
      </c>
      <c r="K6" s="42"/>
      <c r="L6" s="43" t="str">
        <f aca="false">HYPERLINK("mailto:"&amp;K6,"Anmeldung")</f>
        <v>Anmeldung</v>
      </c>
      <c r="M6" s="43"/>
      <c r="N6" s="43"/>
      <c r="O6" s="41"/>
      <c r="P6" s="41"/>
      <c r="Q6" s="41"/>
    </row>
    <row r="7" customFormat="false" ht="37.5" hidden="false" customHeight="false" outlineLevel="0" collapsed="false">
      <c r="B7" s="44"/>
      <c r="C7" s="45"/>
      <c r="D7" s="46"/>
      <c r="E7" s="45"/>
      <c r="F7" s="45"/>
      <c r="G7" s="45"/>
      <c r="H7" s="45"/>
      <c r="I7" s="45"/>
      <c r="J7" s="47"/>
      <c r="K7" s="48"/>
      <c r="L7" s="49"/>
      <c r="M7" s="50"/>
      <c r="N7" s="51"/>
      <c r="O7" s="51"/>
      <c r="P7" s="52"/>
      <c r="Q7" s="53"/>
    </row>
    <row r="8" customFormat="false" ht="60" hidden="false" customHeight="true" outlineLevel="0" collapsed="false">
      <c r="B8" s="54" t="s">
        <v>47</v>
      </c>
      <c r="C8" s="54"/>
      <c r="D8" s="54"/>
      <c r="E8" s="54"/>
      <c r="F8" s="54"/>
      <c r="G8" s="54"/>
      <c r="H8" s="54"/>
      <c r="I8" s="54"/>
      <c r="J8" s="54" t="s">
        <v>48</v>
      </c>
      <c r="K8" s="54"/>
      <c r="L8" s="54"/>
      <c r="M8" s="54"/>
      <c r="N8" s="54"/>
      <c r="O8" s="54"/>
      <c r="P8" s="54"/>
      <c r="Q8" s="54"/>
    </row>
    <row r="9" customFormat="false" ht="37.5" hidden="false" customHeight="false" outlineLevel="0" collapsed="false">
      <c r="B9" s="55" t="s">
        <v>49</v>
      </c>
      <c r="C9" s="56" t="s">
        <v>50</v>
      </c>
      <c r="D9" s="57" t="s">
        <v>51</v>
      </c>
      <c r="E9" s="56" t="s">
        <v>52</v>
      </c>
      <c r="F9" s="56" t="s">
        <v>51</v>
      </c>
      <c r="G9" s="56" t="s">
        <v>53</v>
      </c>
      <c r="H9" s="58" t="s">
        <v>54</v>
      </c>
      <c r="I9" s="58"/>
      <c r="J9" s="59" t="s">
        <v>55</v>
      </c>
      <c r="K9" s="60" t="s">
        <v>50</v>
      </c>
      <c r="L9" s="61" t="s">
        <v>51</v>
      </c>
      <c r="M9" s="62" t="s">
        <v>56</v>
      </c>
      <c r="N9" s="60" t="s">
        <v>51</v>
      </c>
      <c r="O9" s="60" t="s">
        <v>53</v>
      </c>
      <c r="P9" s="63" t="s">
        <v>54</v>
      </c>
      <c r="Q9" s="63"/>
    </row>
    <row r="10" customFormat="false" ht="44.25" hidden="false" customHeight="true" outlineLevel="0" collapsed="false">
      <c r="B10" s="64" t="s">
        <v>57</v>
      </c>
      <c r="C10" s="65"/>
      <c r="D10" s="66"/>
      <c r="E10" s="67"/>
      <c r="F10" s="68"/>
      <c r="G10" s="69"/>
      <c r="H10" s="70" t="n">
        <v>9.78</v>
      </c>
      <c r="I10" s="71" t="s">
        <v>58</v>
      </c>
      <c r="J10" s="72" t="s">
        <v>59</v>
      </c>
      <c r="K10" s="73"/>
      <c r="L10" s="74"/>
      <c r="M10" s="67" t="n">
        <v>0.403472222222222</v>
      </c>
      <c r="N10" s="68" t="n">
        <v>31</v>
      </c>
      <c r="O10" s="69" t="s">
        <v>60</v>
      </c>
      <c r="P10" s="75" t="n">
        <v>5.01</v>
      </c>
      <c r="Q10" s="76" t="s">
        <v>58</v>
      </c>
    </row>
    <row r="11" customFormat="false" ht="43.3" hidden="false" customHeight="false" outlineLevel="0" collapsed="false">
      <c r="B11" s="64" t="s">
        <v>61</v>
      </c>
      <c r="C11" s="67" t="s">
        <v>7</v>
      </c>
      <c r="D11" s="68"/>
      <c r="E11" s="67"/>
      <c r="F11" s="68"/>
      <c r="G11" s="69"/>
      <c r="H11" s="70" t="n">
        <v>186</v>
      </c>
      <c r="I11" s="77" t="s">
        <v>62</v>
      </c>
      <c r="J11" s="72" t="s">
        <v>63</v>
      </c>
      <c r="K11" s="67" t="n">
        <v>0.411805555555556</v>
      </c>
      <c r="L11" s="78" t="n">
        <v>3</v>
      </c>
      <c r="M11" s="67" t="n">
        <v>0.414583333333333</v>
      </c>
      <c r="N11" s="68" t="s">
        <v>64</v>
      </c>
      <c r="O11" s="69" t="s">
        <v>65</v>
      </c>
      <c r="P11" s="70" t="n">
        <v>204</v>
      </c>
      <c r="Q11" s="76" t="s">
        <v>62</v>
      </c>
    </row>
    <row r="12" customFormat="false" ht="43.3" hidden="false" customHeight="false" outlineLevel="0" collapsed="false">
      <c r="B12" s="64" t="s">
        <v>66</v>
      </c>
      <c r="C12" s="67" t="s">
        <v>7</v>
      </c>
      <c r="D12" s="68" t="s">
        <v>7</v>
      </c>
      <c r="E12" s="67"/>
      <c r="F12" s="79" t="s">
        <v>7</v>
      </c>
      <c r="G12" s="69" t="s">
        <v>7</v>
      </c>
      <c r="H12" s="70" t="n">
        <v>254</v>
      </c>
      <c r="I12" s="77" t="s">
        <v>56</v>
      </c>
      <c r="J12" s="80" t="s">
        <v>67</v>
      </c>
      <c r="K12" s="67" t="n">
        <v>0.423611111111111</v>
      </c>
      <c r="L12" s="78"/>
      <c r="M12" s="67"/>
      <c r="N12" s="68"/>
      <c r="O12" s="69"/>
      <c r="P12" s="70" t="n">
        <v>194</v>
      </c>
      <c r="Q12" s="76" t="s">
        <v>56</v>
      </c>
    </row>
    <row r="13" customFormat="false" ht="43.3" hidden="false" customHeight="false" outlineLevel="0" collapsed="false">
      <c r="B13" s="81" t="s">
        <v>68</v>
      </c>
      <c r="C13" s="67" t="s">
        <v>7</v>
      </c>
      <c r="D13" s="68" t="s">
        <v>7</v>
      </c>
      <c r="E13" s="67"/>
      <c r="F13" s="68"/>
      <c r="G13" s="69"/>
      <c r="H13" s="82" t="n">
        <v>0.102777777777778</v>
      </c>
      <c r="I13" s="77" t="s">
        <v>69</v>
      </c>
      <c r="J13" s="72"/>
      <c r="K13" s="67"/>
      <c r="L13" s="78"/>
      <c r="M13" s="67"/>
      <c r="N13" s="68" t="s">
        <v>7</v>
      </c>
      <c r="O13" s="69"/>
      <c r="P13" s="82" t="n">
        <v>0.0590277777777778</v>
      </c>
      <c r="Q13" s="76" t="s">
        <v>69</v>
      </c>
    </row>
    <row r="14" customFormat="false" ht="43.3" hidden="false" customHeight="false" outlineLevel="0" collapsed="false">
      <c r="B14" s="72"/>
      <c r="C14" s="67"/>
      <c r="D14" s="68"/>
      <c r="E14" s="67"/>
      <c r="F14" s="68"/>
      <c r="G14" s="69"/>
      <c r="H14" s="83" t="n">
        <v>0</v>
      </c>
      <c r="I14" s="84" t="s">
        <v>70</v>
      </c>
      <c r="J14" s="72"/>
      <c r="K14" s="67"/>
      <c r="L14" s="78"/>
      <c r="M14" s="67"/>
      <c r="N14" s="68"/>
      <c r="O14" s="69"/>
      <c r="P14" s="83" t="n">
        <v>0.2</v>
      </c>
      <c r="Q14" s="76" t="s">
        <v>70</v>
      </c>
    </row>
    <row r="15" customFormat="false" ht="43.3" hidden="false" customHeight="false" outlineLevel="0" collapsed="false">
      <c r="B15" s="85"/>
      <c r="C15" s="86"/>
      <c r="D15" s="87"/>
      <c r="E15" s="88"/>
      <c r="F15" s="87"/>
      <c r="G15" s="89"/>
      <c r="H15" s="82" t="n">
        <f aca="false">H13*(100%+H14)</f>
        <v>0.102777777777778</v>
      </c>
      <c r="I15" s="77" t="s">
        <v>71</v>
      </c>
      <c r="J15" s="90"/>
      <c r="K15" s="91"/>
      <c r="L15" s="92"/>
      <c r="M15" s="93"/>
      <c r="N15" s="94"/>
      <c r="O15" s="95"/>
      <c r="P15" s="96" t="n">
        <f aca="false">P13*(100%+P14)</f>
        <v>0.0708333333333333</v>
      </c>
      <c r="Q15" s="97" t="s">
        <v>71</v>
      </c>
    </row>
    <row r="16" customFormat="false" ht="24.75" hidden="false" customHeight="true" outlineLevel="0" collapsed="false">
      <c r="B16" s="98" t="s">
        <v>72</v>
      </c>
      <c r="C16" s="98"/>
      <c r="D16" s="98"/>
      <c r="E16" s="98"/>
      <c r="F16" s="98"/>
      <c r="G16" s="98"/>
      <c r="H16" s="98"/>
      <c r="I16" s="98"/>
      <c r="J16" s="99" t="s">
        <v>73</v>
      </c>
      <c r="K16" s="99"/>
      <c r="L16" s="99"/>
      <c r="M16" s="99"/>
      <c r="N16" s="99"/>
      <c r="O16" s="99"/>
      <c r="P16" s="99"/>
      <c r="Q16" s="99"/>
    </row>
    <row r="17" customFormat="false" ht="24.75" hidden="false" customHeight="true" outlineLevel="0" collapsed="false">
      <c r="B17" s="98"/>
      <c r="C17" s="98"/>
      <c r="D17" s="98"/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</row>
    <row r="18" customFormat="false" ht="24.75" hidden="false" customHeight="true" outlineLevel="0" collapsed="false">
      <c r="B18" s="98"/>
      <c r="C18" s="98"/>
      <c r="D18" s="98"/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</row>
    <row r="19" customFormat="false" ht="24.75" hidden="false" customHeight="true" outlineLevel="0" collapsed="false">
      <c r="B19" s="98"/>
      <c r="C19" s="98"/>
      <c r="D19" s="98"/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</row>
    <row r="20" customFormat="false" ht="37.5" hidden="false" customHeight="false" outlineLevel="0" collapsed="false">
      <c r="B20" s="100" t="s">
        <v>74</v>
      </c>
      <c r="C20" s="101" t="s">
        <v>75</v>
      </c>
      <c r="D20" s="101"/>
      <c r="E20" s="101"/>
      <c r="F20" s="101"/>
      <c r="G20" s="101"/>
      <c r="H20" s="101"/>
      <c r="I20" s="101"/>
      <c r="J20" s="102" t="s">
        <v>76</v>
      </c>
      <c r="K20" s="103" t="s">
        <v>77</v>
      </c>
      <c r="L20" s="103"/>
      <c r="M20" s="103"/>
      <c r="N20" s="103"/>
      <c r="O20" s="103"/>
      <c r="P20" s="103"/>
      <c r="Q20" s="103"/>
    </row>
    <row r="21" customFormat="false" ht="37.5" hidden="false" customHeight="false" outlineLevel="0" collapsed="false">
      <c r="B21" s="104"/>
      <c r="C21" s="105"/>
      <c r="D21" s="105"/>
      <c r="E21" s="105"/>
      <c r="F21" s="105"/>
      <c r="G21" s="105"/>
      <c r="H21" s="105"/>
      <c r="I21" s="105"/>
      <c r="J21" s="106"/>
      <c r="K21" s="107"/>
      <c r="L21" s="108"/>
      <c r="M21" s="109"/>
      <c r="N21" s="106"/>
      <c r="O21" s="106"/>
      <c r="P21" s="106"/>
      <c r="Q21" s="110"/>
    </row>
    <row r="22" customFormat="false" ht="37.5" hidden="true" customHeight="false" outlineLevel="0" collapsed="false">
      <c r="B22" s="111" t="s">
        <v>78</v>
      </c>
      <c r="C22" s="112" t="e">
        <f aca="false" t="array" ref="C22:C22">INDEX(C11:C14,COUNT(C11:C14))+H15</f>
        <v>#VALUE!</v>
      </c>
      <c r="D22" s="113"/>
      <c r="E22" s="113"/>
      <c r="F22" s="113"/>
      <c r="G22" s="113"/>
      <c r="H22" s="113"/>
      <c r="I22" s="113"/>
      <c r="J22" s="114" t="s">
        <v>78</v>
      </c>
      <c r="K22" s="115" t="n">
        <f aca="false" t="array" ref="K22:K22">INDEX(K11:K14,COUNT(K11:K14))+P15</f>
        <v>0.494444444444444</v>
      </c>
      <c r="M22" s="116"/>
      <c r="N22" s="117"/>
      <c r="O22" s="117"/>
      <c r="P22" s="117"/>
      <c r="Q22" s="118"/>
    </row>
    <row r="23" customFormat="false" ht="37.5" hidden="false" customHeight="false" outlineLevel="0" collapsed="false">
      <c r="B23" s="119"/>
      <c r="C23" s="120"/>
      <c r="D23" s="121"/>
      <c r="E23" s="120"/>
      <c r="F23" s="120"/>
      <c r="G23" s="120"/>
      <c r="H23" s="120"/>
      <c r="I23" s="120"/>
      <c r="J23" s="122"/>
      <c r="K23" s="123"/>
      <c r="L23" s="124"/>
      <c r="M23" s="123"/>
      <c r="N23" s="123"/>
      <c r="O23" s="123"/>
      <c r="P23" s="123"/>
      <c r="Q23" s="125"/>
    </row>
    <row r="24" customFormat="false" ht="43.3" hidden="false" customHeight="false" outlineLevel="0" collapsed="false">
      <c r="B24" s="126" t="s">
        <v>79</v>
      </c>
      <c r="C24" s="127" t="n">
        <v>0.5</v>
      </c>
      <c r="D24" s="128" t="s">
        <v>80</v>
      </c>
      <c r="E24" s="128"/>
      <c r="F24" s="128"/>
      <c r="G24" s="128"/>
      <c r="H24" s="128"/>
      <c r="I24" s="128"/>
      <c r="J24" s="129" t="s">
        <v>81</v>
      </c>
      <c r="K24" s="129"/>
      <c r="L24" s="129"/>
      <c r="M24" s="129"/>
      <c r="N24" s="129"/>
      <c r="O24" s="129"/>
      <c r="P24" s="129"/>
      <c r="Q24" s="129"/>
    </row>
    <row r="25" customFormat="false" ht="43.3" hidden="false" customHeight="false" outlineLevel="0" collapsed="false">
      <c r="B25" s="130" t="s">
        <v>82</v>
      </c>
      <c r="C25" s="131" t="n">
        <v>0.59375</v>
      </c>
      <c r="D25" s="132" t="s">
        <v>83</v>
      </c>
      <c r="E25" s="132"/>
      <c r="F25" s="132"/>
      <c r="G25" s="132"/>
      <c r="H25" s="132"/>
      <c r="I25" s="132"/>
      <c r="J25" s="133" t="s">
        <v>84</v>
      </c>
      <c r="K25" s="133"/>
      <c r="L25" s="133"/>
      <c r="M25" s="133"/>
      <c r="N25" s="133"/>
      <c r="O25" s="133"/>
      <c r="P25" s="133"/>
      <c r="Q25" s="133"/>
    </row>
    <row r="26" customFormat="false" ht="37.5" hidden="false" customHeight="false" outlineLevel="0" collapsed="false">
      <c r="B26" s="134"/>
      <c r="C26" s="135"/>
      <c r="D26" s="136"/>
      <c r="E26" s="137"/>
      <c r="F26" s="137"/>
      <c r="G26" s="137"/>
      <c r="H26" s="137"/>
      <c r="I26" s="137"/>
      <c r="J26" s="136"/>
      <c r="K26" s="136"/>
      <c r="L26" s="138"/>
      <c r="M26" s="139"/>
      <c r="N26" s="136"/>
      <c r="O26" s="136"/>
      <c r="P26" s="136"/>
      <c r="Q26" s="140"/>
    </row>
    <row r="27" customFormat="false" ht="60" hidden="false" customHeight="true" outlineLevel="0" collapsed="false">
      <c r="B27" s="141" t="s">
        <v>85</v>
      </c>
      <c r="C27" s="141"/>
      <c r="D27" s="141"/>
      <c r="E27" s="141"/>
      <c r="F27" s="141"/>
      <c r="G27" s="141"/>
      <c r="H27" s="141"/>
      <c r="I27" s="141"/>
      <c r="J27" s="141" t="s">
        <v>86</v>
      </c>
      <c r="K27" s="141"/>
      <c r="L27" s="141"/>
      <c r="M27" s="141"/>
      <c r="N27" s="141"/>
      <c r="O27" s="141"/>
      <c r="P27" s="141"/>
      <c r="Q27" s="141"/>
    </row>
    <row r="28" customFormat="false" ht="24.75" hidden="false" customHeight="true" outlineLevel="0" collapsed="false">
      <c r="B28" s="142" t="s">
        <v>87</v>
      </c>
      <c r="C28" s="142"/>
      <c r="D28" s="142"/>
      <c r="E28" s="142"/>
      <c r="F28" s="142"/>
      <c r="G28" s="142"/>
      <c r="H28" s="142"/>
      <c r="I28" s="142"/>
      <c r="J28" s="98" t="s">
        <v>88</v>
      </c>
      <c r="K28" s="98"/>
      <c r="L28" s="98"/>
      <c r="M28" s="98"/>
      <c r="N28" s="98"/>
      <c r="O28" s="98"/>
      <c r="P28" s="98"/>
      <c r="Q28" s="98"/>
    </row>
    <row r="29" customFormat="false" ht="24.75" hidden="false" customHeight="true" outlineLevel="0" collapsed="false">
      <c r="B29" s="142"/>
      <c r="C29" s="142"/>
      <c r="D29" s="142"/>
      <c r="E29" s="142"/>
      <c r="F29" s="142"/>
      <c r="G29" s="142"/>
      <c r="H29" s="142"/>
      <c r="I29" s="142"/>
      <c r="J29" s="98"/>
      <c r="K29" s="98"/>
      <c r="L29" s="98"/>
      <c r="M29" s="98"/>
      <c r="N29" s="98"/>
      <c r="O29" s="98"/>
      <c r="P29" s="98"/>
      <c r="Q29" s="98"/>
    </row>
    <row r="30" customFormat="false" ht="24.75" hidden="false" customHeight="true" outlineLevel="0" collapsed="false">
      <c r="B30" s="142"/>
      <c r="C30" s="142"/>
      <c r="D30" s="142"/>
      <c r="E30" s="142"/>
      <c r="F30" s="142"/>
      <c r="G30" s="142"/>
      <c r="H30" s="142"/>
      <c r="I30" s="142"/>
      <c r="J30" s="98"/>
      <c r="K30" s="98"/>
      <c r="L30" s="98"/>
      <c r="M30" s="98"/>
      <c r="N30" s="98"/>
      <c r="O30" s="98"/>
      <c r="P30" s="98"/>
      <c r="Q30" s="98"/>
    </row>
    <row r="31" customFormat="false" ht="24.75" hidden="false" customHeight="true" outlineLevel="0" collapsed="false">
      <c r="B31" s="142"/>
      <c r="C31" s="142"/>
      <c r="D31" s="142"/>
      <c r="E31" s="142"/>
      <c r="F31" s="142"/>
      <c r="G31" s="142"/>
      <c r="H31" s="142"/>
      <c r="I31" s="142"/>
      <c r="J31" s="98"/>
      <c r="K31" s="98"/>
      <c r="L31" s="98"/>
      <c r="M31" s="98"/>
      <c r="N31" s="98"/>
      <c r="O31" s="98"/>
      <c r="P31" s="98"/>
      <c r="Q31" s="98"/>
    </row>
    <row r="32" customFormat="false" ht="39.75" hidden="false" customHeight="true" outlineLevel="0" collapsed="false">
      <c r="B32" s="143" t="s">
        <v>89</v>
      </c>
      <c r="C32" s="144" t="s">
        <v>90</v>
      </c>
      <c r="D32" s="144"/>
      <c r="E32" s="144"/>
      <c r="F32" s="144"/>
      <c r="G32" s="144"/>
      <c r="H32" s="144"/>
      <c r="I32" s="144"/>
      <c r="J32" s="145" t="s">
        <v>91</v>
      </c>
      <c r="K32" s="146"/>
      <c r="L32" s="146"/>
      <c r="M32" s="146"/>
      <c r="N32" s="146"/>
      <c r="O32" s="146"/>
      <c r="P32" s="146"/>
      <c r="Q32" s="146"/>
    </row>
    <row r="33" customFormat="false" ht="37.5" hidden="true" customHeight="false" outlineLevel="0" collapsed="false">
      <c r="B33" s="147" t="s">
        <v>92</v>
      </c>
      <c r="C33" s="148" t="s">
        <v>93</v>
      </c>
      <c r="D33" s="149" t="n">
        <f aca="false">C25 +H41</f>
        <v>0.644583333333333</v>
      </c>
      <c r="E33" s="150"/>
      <c r="F33" s="105"/>
      <c r="G33" s="105"/>
      <c r="H33" s="151"/>
      <c r="I33" s="152"/>
      <c r="J33" s="148" t="s">
        <v>94</v>
      </c>
      <c r="K33" s="148" t="s">
        <v>93</v>
      </c>
      <c r="L33" s="153" t="n">
        <f aca="false">C25+P41</f>
        <v>0.59375</v>
      </c>
      <c r="N33" s="106"/>
      <c r="O33" s="106"/>
      <c r="P33" s="151"/>
      <c r="Q33" s="110"/>
    </row>
    <row r="34" customFormat="false" ht="37.5" hidden="false" customHeight="false" outlineLevel="0" collapsed="false">
      <c r="B34" s="154"/>
      <c r="C34" s="155"/>
      <c r="D34" s="156"/>
      <c r="E34" s="157"/>
      <c r="F34" s="158"/>
      <c r="G34" s="158"/>
      <c r="I34" s="159"/>
      <c r="J34" s="160"/>
      <c r="K34" s="161"/>
      <c r="L34" s="162"/>
      <c r="M34" s="163"/>
      <c r="N34" s="164"/>
      <c r="O34" s="164"/>
      <c r="Q34" s="165"/>
    </row>
    <row r="35" customFormat="false" ht="37.5" hidden="false" customHeight="false" outlineLevel="0" collapsed="false">
      <c r="B35" s="166" t="s">
        <v>95</v>
      </c>
      <c r="C35" s="167" t="s">
        <v>50</v>
      </c>
      <c r="D35" s="167" t="s">
        <v>51</v>
      </c>
      <c r="E35" s="167" t="s">
        <v>56</v>
      </c>
      <c r="F35" s="167" t="s">
        <v>51</v>
      </c>
      <c r="G35" s="167" t="s">
        <v>96</v>
      </c>
      <c r="H35" s="168" t="s">
        <v>54</v>
      </c>
      <c r="I35" s="168"/>
      <c r="J35" s="59" t="s">
        <v>97</v>
      </c>
      <c r="K35" s="169" t="s">
        <v>50</v>
      </c>
      <c r="L35" s="170" t="s">
        <v>51</v>
      </c>
      <c r="M35" s="171" t="s">
        <v>56</v>
      </c>
      <c r="N35" s="172" t="s">
        <v>51</v>
      </c>
      <c r="O35" s="173" t="s">
        <v>96</v>
      </c>
      <c r="P35" s="168" t="s">
        <v>54</v>
      </c>
      <c r="Q35" s="168"/>
    </row>
    <row r="36" customFormat="false" ht="43.3" hidden="false" customHeight="false" outlineLevel="0" collapsed="false">
      <c r="B36" s="174" t="s">
        <v>98</v>
      </c>
      <c r="C36" s="73"/>
      <c r="D36" s="175"/>
      <c r="E36" s="176" t="n">
        <v>0.636805555555556</v>
      </c>
      <c r="F36" s="78" t="n">
        <v>2</v>
      </c>
      <c r="G36" s="177" t="s">
        <v>99</v>
      </c>
      <c r="H36" s="70" t="n">
        <v>4.27</v>
      </c>
      <c r="I36" s="77" t="s">
        <v>58</v>
      </c>
      <c r="J36" s="178"/>
      <c r="K36" s="179"/>
      <c r="L36" s="74"/>
      <c r="M36" s="176"/>
      <c r="N36" s="68" t="s">
        <v>7</v>
      </c>
      <c r="O36" s="180"/>
      <c r="P36" s="181" t="s">
        <v>7</v>
      </c>
      <c r="Q36" s="182" t="s">
        <v>58</v>
      </c>
    </row>
    <row r="37" customFormat="false" ht="43.3" hidden="false" customHeight="false" outlineLevel="0" collapsed="false">
      <c r="B37" s="72" t="s">
        <v>59</v>
      </c>
      <c r="C37" s="67" t="n">
        <v>0.645833333333333</v>
      </c>
      <c r="D37" s="183" t="s">
        <v>100</v>
      </c>
      <c r="E37" s="67"/>
      <c r="F37" s="68"/>
      <c r="G37" s="69" t="s">
        <v>7</v>
      </c>
      <c r="H37" s="70" t="n">
        <v>32</v>
      </c>
      <c r="I37" s="77" t="s">
        <v>62</v>
      </c>
      <c r="J37" s="72"/>
      <c r="K37" s="176"/>
      <c r="L37" s="184"/>
      <c r="M37" s="67" t="s">
        <v>7</v>
      </c>
      <c r="N37" s="68"/>
      <c r="O37" s="69"/>
      <c r="P37" s="70" t="s">
        <v>7</v>
      </c>
      <c r="Q37" s="76" t="s">
        <v>62</v>
      </c>
    </row>
    <row r="38" customFormat="false" ht="43.3" hidden="false" customHeight="false" outlineLevel="0" collapsed="false">
      <c r="B38" s="72"/>
      <c r="C38" s="176" t="s">
        <v>7</v>
      </c>
      <c r="D38" s="68"/>
      <c r="E38" s="67" t="s">
        <v>7</v>
      </c>
      <c r="F38" s="68" t="s">
        <v>7</v>
      </c>
      <c r="G38" s="69"/>
      <c r="H38" s="70" t="n">
        <v>55</v>
      </c>
      <c r="I38" s="77" t="s">
        <v>56</v>
      </c>
      <c r="J38" s="72" t="s">
        <v>7</v>
      </c>
      <c r="K38" s="67" t="s">
        <v>7</v>
      </c>
      <c r="L38" s="78"/>
      <c r="M38" s="67"/>
      <c r="N38" s="68" t="s">
        <v>7</v>
      </c>
      <c r="O38" s="69"/>
      <c r="P38" s="70"/>
      <c r="Q38" s="76" t="s">
        <v>56</v>
      </c>
    </row>
    <row r="39" customFormat="false" ht="43.3" hidden="false" customHeight="false" outlineLevel="0" collapsed="false">
      <c r="B39" s="72"/>
      <c r="C39" s="67"/>
      <c r="D39" s="68"/>
      <c r="E39" s="67" t="s">
        <v>7</v>
      </c>
      <c r="F39" s="68" t="s">
        <v>7</v>
      </c>
      <c r="G39" s="69"/>
      <c r="H39" s="82" t="n">
        <v>0.0423611111111111</v>
      </c>
      <c r="I39" s="77" t="s">
        <v>69</v>
      </c>
      <c r="J39" s="72"/>
      <c r="K39" s="67"/>
      <c r="L39" s="78"/>
      <c r="M39" s="67" t="s">
        <v>7</v>
      </c>
      <c r="N39" s="68" t="s">
        <v>7</v>
      </c>
      <c r="O39" s="69" t="s">
        <v>7</v>
      </c>
      <c r="P39" s="82" t="n">
        <v>0</v>
      </c>
      <c r="Q39" s="76" t="s">
        <v>69</v>
      </c>
    </row>
    <row r="40" customFormat="false" ht="43.3" hidden="false" customHeight="false" outlineLevel="0" collapsed="false">
      <c r="B40" s="72"/>
      <c r="C40" s="67"/>
      <c r="D40" s="68"/>
      <c r="E40" s="67" t="s">
        <v>7</v>
      </c>
      <c r="F40" s="68" t="s">
        <v>7</v>
      </c>
      <c r="G40" s="69" t="s">
        <v>7</v>
      </c>
      <c r="H40" s="83" t="n">
        <v>0.2</v>
      </c>
      <c r="I40" s="84" t="s">
        <v>70</v>
      </c>
      <c r="J40" s="72"/>
      <c r="K40" s="67"/>
      <c r="L40" s="78"/>
      <c r="M40" s="67"/>
      <c r="N40" s="68"/>
      <c r="O40" s="69"/>
      <c r="P40" s="83" t="n">
        <v>0.2</v>
      </c>
      <c r="Q40" s="185" t="s">
        <v>70</v>
      </c>
    </row>
    <row r="41" customFormat="false" ht="43.3" hidden="false" customHeight="false" outlineLevel="0" collapsed="false">
      <c r="B41" s="186"/>
      <c r="C41" s="93"/>
      <c r="D41" s="187"/>
      <c r="E41" s="67" t="s">
        <v>7</v>
      </c>
      <c r="F41" s="187"/>
      <c r="G41" s="95"/>
      <c r="H41" s="96" t="n">
        <f aca="false">H39*(100%+H40)</f>
        <v>0.0508333333333333</v>
      </c>
      <c r="I41" s="188" t="s">
        <v>71</v>
      </c>
      <c r="J41" s="90"/>
      <c r="K41" s="93" t="s">
        <v>7</v>
      </c>
      <c r="L41" s="187"/>
      <c r="M41" s="93"/>
      <c r="N41" s="187"/>
      <c r="O41" s="189"/>
      <c r="P41" s="96" t="n">
        <f aca="false">P39*(100%+P40)</f>
        <v>0</v>
      </c>
      <c r="Q41" s="97" t="s">
        <v>71</v>
      </c>
    </row>
    <row r="42" customFormat="false" ht="37.5" hidden="false" customHeight="false" outlineLevel="0" collapsed="false">
      <c r="B42" s="154"/>
      <c r="C42" s="157"/>
      <c r="D42" s="156"/>
      <c r="E42" s="157"/>
      <c r="F42" s="190"/>
      <c r="G42" s="156"/>
      <c r="H42" s="161"/>
      <c r="I42" s="160"/>
      <c r="J42" s="191"/>
      <c r="K42" s="157"/>
      <c r="L42" s="156"/>
      <c r="M42" s="157"/>
      <c r="N42" s="156"/>
      <c r="O42" s="156"/>
      <c r="P42" s="161"/>
      <c r="Q42" s="192"/>
    </row>
    <row r="43" customFormat="false" ht="60" hidden="false" customHeight="true" outlineLevel="0" collapsed="false">
      <c r="B43" s="193" t="s">
        <v>101</v>
      </c>
      <c r="C43" s="193"/>
      <c r="D43" s="193"/>
      <c r="E43" s="193"/>
      <c r="F43" s="193"/>
      <c r="G43" s="193"/>
      <c r="H43" s="193"/>
      <c r="I43" s="193"/>
      <c r="J43" s="194" t="s">
        <v>102</v>
      </c>
      <c r="K43" s="194"/>
      <c r="L43" s="194"/>
      <c r="M43" s="194"/>
      <c r="N43" s="194"/>
      <c r="O43" s="194"/>
      <c r="P43" s="194"/>
      <c r="Q43" s="194"/>
    </row>
    <row r="44" customFormat="false" ht="43.3" hidden="false" customHeight="false" outlineLevel="0" collapsed="false">
      <c r="B44" s="72" t="s">
        <v>59</v>
      </c>
      <c r="C44" s="73"/>
      <c r="D44" s="195" t="s">
        <v>7</v>
      </c>
      <c r="E44" s="67" t="n">
        <v>0.468055555555556</v>
      </c>
      <c r="F44" s="68" t="s">
        <v>103</v>
      </c>
      <c r="G44" s="69" t="s">
        <v>104</v>
      </c>
      <c r="H44" s="196"/>
      <c r="I44" s="160"/>
      <c r="J44" s="72" t="s">
        <v>105</v>
      </c>
      <c r="K44" s="73"/>
      <c r="L44" s="74"/>
      <c r="M44" s="67" t="n">
        <v>0.605555555555556</v>
      </c>
      <c r="N44" s="68" t="s">
        <v>7</v>
      </c>
      <c r="O44" s="69" t="s">
        <v>106</v>
      </c>
      <c r="P44" s="160"/>
      <c r="Q44" s="192"/>
    </row>
    <row r="45" customFormat="false" ht="43.3" hidden="false" customHeight="false" outlineLevel="0" collapsed="false">
      <c r="B45" s="72" t="s">
        <v>107</v>
      </c>
      <c r="C45" s="67" t="n">
        <v>0.474305555555556</v>
      </c>
      <c r="D45" s="68" t="n">
        <v>3</v>
      </c>
      <c r="E45" s="67" t="n">
        <v>0.478472222222222</v>
      </c>
      <c r="F45" s="68" t="s">
        <v>7</v>
      </c>
      <c r="G45" s="69" t="s">
        <v>106</v>
      </c>
      <c r="H45" s="196"/>
      <c r="I45" s="160"/>
      <c r="J45" s="72" t="s">
        <v>107</v>
      </c>
      <c r="K45" s="67" t="n">
        <v>0.611111111111111</v>
      </c>
      <c r="L45" s="78"/>
      <c r="M45" s="67" t="n">
        <v>0.617361111111111</v>
      </c>
      <c r="N45" s="68" t="n">
        <v>4</v>
      </c>
      <c r="O45" s="69" t="s">
        <v>99</v>
      </c>
      <c r="P45" s="160"/>
      <c r="Q45" s="192"/>
    </row>
    <row r="46" customFormat="false" ht="43.3" hidden="false" customHeight="false" outlineLevel="0" collapsed="false">
      <c r="B46" s="72" t="s">
        <v>105</v>
      </c>
      <c r="C46" s="67" t="n">
        <v>0.484722222222222</v>
      </c>
      <c r="D46" s="68"/>
      <c r="E46" s="67"/>
      <c r="F46" s="68" t="s">
        <v>7</v>
      </c>
      <c r="G46" s="69"/>
      <c r="H46" s="196"/>
      <c r="I46" s="160"/>
      <c r="J46" s="72" t="s">
        <v>59</v>
      </c>
      <c r="K46" s="67" t="n">
        <v>0.625</v>
      </c>
      <c r="L46" s="78" t="s">
        <v>100</v>
      </c>
      <c r="M46" s="67"/>
      <c r="N46" s="68"/>
      <c r="O46" s="197"/>
      <c r="P46" s="160"/>
      <c r="Q46" s="192"/>
    </row>
    <row r="47" customFormat="false" ht="43.3" hidden="false" customHeight="false" outlineLevel="0" collapsed="false">
      <c r="B47" s="72" t="s">
        <v>108</v>
      </c>
      <c r="C47" s="67"/>
      <c r="D47" s="68"/>
      <c r="E47" s="67" t="n">
        <v>0.488888888888889</v>
      </c>
      <c r="F47" s="68"/>
      <c r="G47" s="69" t="s">
        <v>106</v>
      </c>
      <c r="H47" s="196"/>
      <c r="I47" s="160"/>
      <c r="J47" s="72"/>
      <c r="K47" s="67"/>
      <c r="L47" s="78"/>
      <c r="M47" s="67" t="s">
        <v>7</v>
      </c>
      <c r="N47" s="68"/>
      <c r="O47" s="197" t="s">
        <v>7</v>
      </c>
      <c r="P47" s="160"/>
      <c r="Q47" s="192"/>
    </row>
    <row r="48" customFormat="false" ht="43.3" hidden="false" customHeight="false" outlineLevel="0" collapsed="false">
      <c r="B48" s="198" t="s">
        <v>105</v>
      </c>
      <c r="C48" s="199" t="n">
        <v>0.495138888888889</v>
      </c>
      <c r="D48" s="200"/>
      <c r="E48" s="201"/>
      <c r="F48" s="200" t="s">
        <v>7</v>
      </c>
      <c r="G48" s="202"/>
      <c r="H48" s="196"/>
      <c r="I48" s="160"/>
      <c r="J48" s="198"/>
      <c r="K48" s="199"/>
      <c r="L48" s="203"/>
      <c r="M48" s="199" t="s">
        <v>7</v>
      </c>
      <c r="N48" s="204"/>
      <c r="O48" s="205"/>
      <c r="P48" s="160"/>
      <c r="Q48" s="206" t="s">
        <v>109</v>
      </c>
    </row>
    <row r="49" customFormat="false" ht="24.75" hidden="false" customHeight="true" outlineLevel="0" collapsed="false">
      <c r="B49" s="207" t="s">
        <v>110</v>
      </c>
      <c r="C49" s="207"/>
      <c r="D49" s="207"/>
      <c r="E49" s="207"/>
      <c r="F49" s="207"/>
      <c r="G49" s="207"/>
      <c r="H49" s="207"/>
      <c r="I49" s="207"/>
      <c r="J49" s="208" t="s">
        <v>111</v>
      </c>
      <c r="K49" s="208"/>
      <c r="L49" s="208"/>
      <c r="M49" s="208"/>
      <c r="N49" s="208"/>
      <c r="O49" s="208"/>
      <c r="P49" s="208"/>
      <c r="Q49" s="208"/>
      <c r="R49" s="24" t="s">
        <v>7</v>
      </c>
    </row>
    <row r="50" customFormat="false" ht="24.75" hidden="false" customHeight="true" outlineLevel="0" collapsed="false">
      <c r="B50" s="207"/>
      <c r="C50" s="207"/>
      <c r="D50" s="207"/>
      <c r="E50" s="207"/>
      <c r="F50" s="207"/>
      <c r="G50" s="207"/>
      <c r="H50" s="207"/>
      <c r="I50" s="207"/>
      <c r="J50" s="208"/>
      <c r="K50" s="208"/>
      <c r="L50" s="208"/>
      <c r="M50" s="208"/>
      <c r="N50" s="208"/>
      <c r="O50" s="208"/>
      <c r="P50" s="208"/>
      <c r="Q50" s="208"/>
    </row>
    <row r="51" customFormat="false" ht="24.75" hidden="false" customHeight="true" outlineLevel="0" collapsed="false">
      <c r="B51" s="207"/>
      <c r="C51" s="207"/>
      <c r="D51" s="207"/>
      <c r="E51" s="207"/>
      <c r="F51" s="207"/>
      <c r="G51" s="207"/>
      <c r="H51" s="207"/>
      <c r="I51" s="207"/>
      <c r="J51" s="208"/>
      <c r="K51" s="208"/>
      <c r="L51" s="208"/>
      <c r="M51" s="208"/>
      <c r="N51" s="208"/>
      <c r="O51" s="208"/>
      <c r="P51" s="208"/>
      <c r="Q51" s="208"/>
    </row>
    <row r="52" customFormat="false" ht="24.75" hidden="false" customHeight="true" outlineLevel="0" collapsed="false">
      <c r="B52" s="207"/>
      <c r="C52" s="207"/>
      <c r="D52" s="207"/>
      <c r="E52" s="207"/>
      <c r="F52" s="207"/>
      <c r="G52" s="207"/>
      <c r="H52" s="207"/>
      <c r="I52" s="207"/>
      <c r="J52" s="208"/>
      <c r="K52" s="208"/>
      <c r="L52" s="208"/>
      <c r="M52" s="208"/>
      <c r="N52" s="208"/>
      <c r="O52" s="208"/>
      <c r="P52" s="208"/>
      <c r="Q52" s="208"/>
    </row>
    <row r="53" customFormat="false" ht="24.75" hidden="false" customHeight="true" outlineLevel="0" collapsed="false">
      <c r="B53" s="207"/>
      <c r="C53" s="207"/>
      <c r="D53" s="207"/>
      <c r="E53" s="207"/>
      <c r="F53" s="207"/>
      <c r="G53" s="207"/>
      <c r="H53" s="207"/>
      <c r="I53" s="207"/>
      <c r="J53" s="208"/>
      <c r="K53" s="208"/>
      <c r="L53" s="208"/>
      <c r="M53" s="208"/>
      <c r="N53" s="208"/>
      <c r="O53" s="208"/>
      <c r="P53" s="208"/>
      <c r="Q53" s="208"/>
    </row>
    <row r="54" customFormat="false" ht="19.5" hidden="false" customHeight="true" outlineLevel="0" collapsed="false">
      <c r="B54" s="207"/>
      <c r="C54" s="207"/>
      <c r="D54" s="207"/>
      <c r="E54" s="207"/>
      <c r="F54" s="207"/>
      <c r="G54" s="207"/>
      <c r="H54" s="207"/>
      <c r="I54" s="207"/>
      <c r="J54" s="208"/>
      <c r="K54" s="208"/>
      <c r="L54" s="208"/>
      <c r="M54" s="208"/>
      <c r="N54" s="208"/>
      <c r="O54" s="208"/>
      <c r="P54" s="208"/>
      <c r="Q54" s="208"/>
    </row>
    <row r="55" customFormat="false" ht="37.5" hidden="false" customHeight="false" outlineLevel="0" collapsed="false">
      <c r="M55" s="116"/>
      <c r="N55" s="117"/>
      <c r="O55" s="117"/>
      <c r="P55" s="117"/>
      <c r="Q55" s="117"/>
    </row>
    <row r="56" customFormat="false" ht="37.5" hidden="false" customHeight="false" outlineLevel="0" collapsed="false">
      <c r="B56" s="209" t="s">
        <v>112</v>
      </c>
      <c r="N56" s="106"/>
      <c r="O56" s="106"/>
      <c r="P56" s="151"/>
      <c r="Q56" s="210"/>
    </row>
    <row r="57" customFormat="false" ht="37.5" hidden="false" customHeight="false" outlineLevel="0" collapsed="false">
      <c r="B57" s="211" t="s">
        <v>113</v>
      </c>
      <c r="C57" s="212" t="s">
        <v>93</v>
      </c>
      <c r="D57" s="112" t="e">
        <f aca="false" t="array" ref="D57:D57">INDEX(C11:C14,COUNT(C11:C14))+H15</f>
        <v>#VALUE!</v>
      </c>
      <c r="E57" s="213"/>
      <c r="F57" s="213"/>
      <c r="G57" s="213"/>
      <c r="H57" s="213"/>
      <c r="I57" s="213"/>
      <c r="J57" s="114" t="s">
        <v>114</v>
      </c>
      <c r="K57" s="212" t="s">
        <v>93</v>
      </c>
      <c r="L57" s="112" t="n">
        <f aca="false" t="array" ref="L57:L57">INDEX(K11:K14,COUNT(K11:K14))+P15</f>
        <v>0.494444444444444</v>
      </c>
    </row>
    <row r="58" customFormat="false" ht="37.5" hidden="false" customHeight="false" outlineLevel="0" collapsed="false">
      <c r="B58" s="147" t="s">
        <v>115</v>
      </c>
      <c r="C58" s="148" t="s">
        <v>93</v>
      </c>
      <c r="D58" s="214" t="n">
        <f aca="false">C25+H41</f>
        <v>0.644583333333333</v>
      </c>
      <c r="E58" s="150" t="s">
        <v>7</v>
      </c>
      <c r="F58" s="215" t="s">
        <v>116</v>
      </c>
      <c r="G58" s="215"/>
      <c r="H58" s="216" t="n">
        <f aca="false">E36-D58</f>
        <v>-0.00777777777777777</v>
      </c>
      <c r="I58" s="122"/>
      <c r="J58" s="148" t="s">
        <v>117</v>
      </c>
      <c r="K58" s="148" t="s">
        <v>93</v>
      </c>
      <c r="L58" s="214" t="n">
        <f aca="false">C25+P41</f>
        <v>0.59375</v>
      </c>
      <c r="N58" s="215" t="s">
        <v>116</v>
      </c>
      <c r="O58" s="215"/>
      <c r="P58" s="217" t="n">
        <f aca="false">K37-L58</f>
        <v>-0.59375</v>
      </c>
    </row>
    <row r="61" customFormat="false" ht="37.5" hidden="false" customHeight="false" outlineLevel="0" collapsed="false">
      <c r="B61" s="218"/>
      <c r="C61" s="219"/>
      <c r="D61" s="48"/>
      <c r="E61" s="219"/>
      <c r="F61" s="219"/>
      <c r="G61" s="219"/>
      <c r="H61" s="219"/>
      <c r="I61" s="164"/>
      <c r="J61" s="220"/>
      <c r="K61" s="164"/>
      <c r="L61" s="221"/>
      <c r="M61" s="50"/>
      <c r="N61" s="219"/>
      <c r="O61" s="219"/>
      <c r="P61" s="164"/>
      <c r="Q61" s="164"/>
    </row>
    <row r="62" customFormat="false" ht="37.5" hidden="false" customHeight="false" outlineLevel="0" collapsed="false">
      <c r="B62" s="218"/>
      <c r="C62" s="219"/>
      <c r="D62" s="48"/>
      <c r="E62" s="219"/>
      <c r="F62" s="219"/>
      <c r="G62" s="219"/>
      <c r="H62" s="219"/>
      <c r="I62" s="164"/>
      <c r="J62" s="220"/>
      <c r="K62" s="164"/>
      <c r="L62" s="221"/>
      <c r="M62" s="50"/>
      <c r="N62" s="219"/>
      <c r="O62" s="219"/>
      <c r="P62" s="164"/>
      <c r="Q62" s="164"/>
    </row>
    <row r="63" customFormat="false" ht="37.5" hidden="false" customHeight="false" outlineLevel="0" collapsed="false">
      <c r="B63" s="222" t="s">
        <v>118</v>
      </c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</row>
    <row r="64" customFormat="false" ht="37.5" hidden="false" customHeight="false" outlineLevel="0" collapsed="false">
      <c r="B64" s="218"/>
      <c r="C64" s="219"/>
      <c r="D64" s="48"/>
      <c r="E64" s="219"/>
      <c r="F64" s="219"/>
      <c r="G64" s="219"/>
      <c r="H64" s="219"/>
      <c r="I64" s="164"/>
      <c r="J64" s="220"/>
      <c r="K64" s="164"/>
      <c r="L64" s="221"/>
      <c r="M64" s="50"/>
      <c r="N64" s="219"/>
      <c r="O64" s="219"/>
      <c r="P64" s="164"/>
      <c r="Q64" s="164"/>
    </row>
    <row r="65" customFormat="false" ht="37.5" hidden="false" customHeight="false" outlineLevel="0" collapsed="false">
      <c r="B65" s="218"/>
      <c r="C65" s="219"/>
      <c r="D65" s="48"/>
      <c r="E65" s="219"/>
      <c r="F65" s="219"/>
      <c r="G65" s="219"/>
      <c r="H65" s="219"/>
      <c r="I65" s="164"/>
      <c r="J65" s="220"/>
      <c r="K65" s="164"/>
      <c r="L65" s="221"/>
      <c r="M65" s="223" t="s">
        <v>119</v>
      </c>
      <c r="N65" s="223"/>
      <c r="O65" s="223"/>
      <c r="P65" s="223"/>
      <c r="Q65" s="223"/>
    </row>
    <row r="66" customFormat="false" ht="37.5" hidden="false" customHeight="false" outlineLevel="0" collapsed="false">
      <c r="B66" s="218" t="s">
        <v>120</v>
      </c>
      <c r="C66" s="224"/>
      <c r="D66" s="224"/>
      <c r="E66" s="224"/>
      <c r="F66" s="224"/>
      <c r="G66" s="224"/>
      <c r="H66" s="224"/>
      <c r="I66" s="224"/>
      <c r="J66" s="224"/>
      <c r="K66" s="225"/>
      <c r="L66" s="226"/>
      <c r="M66" s="227"/>
      <c r="N66" s="225"/>
      <c r="O66" s="228"/>
      <c r="P66" s="225"/>
      <c r="Q66" s="225"/>
    </row>
    <row r="67" customFormat="false" ht="37.5" hidden="false" customHeight="false" outlineLevel="0" collapsed="false">
      <c r="B67" s="218"/>
      <c r="C67" s="224"/>
      <c r="D67" s="224"/>
      <c r="E67" s="224"/>
      <c r="F67" s="224"/>
      <c r="G67" s="224"/>
      <c r="H67" s="224"/>
      <c r="I67" s="224"/>
      <c r="J67" s="224"/>
      <c r="K67" s="225"/>
      <c r="L67" s="226"/>
      <c r="M67" s="229" t="s">
        <v>121</v>
      </c>
      <c r="N67" s="225"/>
      <c r="O67" s="230" t="s">
        <v>7</v>
      </c>
      <c r="P67" s="225"/>
      <c r="Q67" s="225"/>
    </row>
    <row r="68" customFormat="false" ht="37.5" hidden="false" customHeight="false" outlineLevel="0" collapsed="false">
      <c r="B68" s="231"/>
      <c r="C68" s="224"/>
      <c r="D68" s="224"/>
      <c r="E68" s="224"/>
      <c r="F68" s="224"/>
      <c r="G68" s="224"/>
      <c r="H68" s="224"/>
      <c r="I68" s="224"/>
      <c r="J68" s="224"/>
      <c r="K68" s="225"/>
      <c r="L68" s="226"/>
      <c r="M68" s="227"/>
      <c r="N68" s="225"/>
      <c r="O68" s="228"/>
      <c r="P68" s="225"/>
      <c r="Q68" s="225"/>
    </row>
    <row r="69" customFormat="false" ht="37.5" hidden="false" customHeight="true" outlineLevel="0" collapsed="false">
      <c r="K69" s="225"/>
      <c r="L69" s="226"/>
      <c r="M69" s="232" t="s">
        <v>122</v>
      </c>
      <c r="N69" s="225"/>
      <c r="O69" s="230"/>
      <c r="P69" s="225"/>
      <c r="Q69" s="225"/>
    </row>
    <row r="70" customFormat="false" ht="37.5" hidden="false" customHeight="false" outlineLevel="0" collapsed="false">
      <c r="C70" s="233"/>
      <c r="D70" s="233"/>
      <c r="E70" s="233"/>
      <c r="F70" s="233"/>
      <c r="G70" s="233"/>
      <c r="H70" s="233"/>
      <c r="I70" s="233"/>
      <c r="J70" s="233"/>
      <c r="K70" s="225"/>
      <c r="L70" s="226"/>
      <c r="M70" s="227" t="s">
        <v>7</v>
      </c>
      <c r="N70" s="225"/>
      <c r="O70" s="228" t="s">
        <v>7</v>
      </c>
      <c r="P70" s="225"/>
      <c r="Q70" s="225"/>
    </row>
    <row r="71" customFormat="false" ht="37.5" hidden="false" customHeight="false" outlineLevel="0" collapsed="false">
      <c r="B71" s="231" t="s">
        <v>123</v>
      </c>
      <c r="C71" s="233"/>
      <c r="D71" s="233"/>
      <c r="E71" s="233"/>
      <c r="F71" s="233"/>
      <c r="G71" s="233"/>
      <c r="H71" s="233"/>
      <c r="I71" s="233"/>
      <c r="J71" s="233"/>
      <c r="K71" s="225"/>
      <c r="L71" s="226"/>
      <c r="M71" s="227" t="s">
        <v>124</v>
      </c>
      <c r="N71" s="225"/>
      <c r="O71" s="230" t="s">
        <v>7</v>
      </c>
      <c r="P71" s="225"/>
      <c r="Q71" s="225"/>
    </row>
    <row r="72" customFormat="false" ht="37.5" hidden="false" customHeight="false" outlineLevel="0" collapsed="false">
      <c r="B72" s="231"/>
      <c r="C72" s="233"/>
      <c r="D72" s="233"/>
      <c r="E72" s="233"/>
      <c r="F72" s="233"/>
      <c r="G72" s="233"/>
      <c r="H72" s="233"/>
      <c r="I72" s="233"/>
      <c r="J72" s="233"/>
      <c r="K72" s="225"/>
      <c r="L72" s="226"/>
      <c r="M72" s="50"/>
      <c r="N72" s="219"/>
      <c r="O72" s="228"/>
      <c r="P72" s="225"/>
      <c r="Q72" s="225"/>
    </row>
    <row r="73" customFormat="false" ht="37.5" hidden="false" customHeight="false" outlineLevel="0" collapsed="false">
      <c r="B73" s="231"/>
      <c r="C73" s="219"/>
      <c r="D73" s="48"/>
      <c r="E73" s="219"/>
      <c r="F73" s="219"/>
      <c r="G73" s="219"/>
      <c r="H73" s="219"/>
      <c r="I73" s="164"/>
      <c r="J73" s="220"/>
      <c r="K73" s="225"/>
      <c r="L73" s="226"/>
      <c r="M73" s="50" t="s">
        <v>125</v>
      </c>
      <c r="N73" s="219"/>
      <c r="O73" s="230" t="n">
        <f aca="false">SUM(O67:O72)</f>
        <v>0</v>
      </c>
      <c r="P73" s="225"/>
      <c r="Q73" s="225"/>
    </row>
    <row r="74" customFormat="false" ht="37.5" hidden="false" customHeight="false" outlineLevel="0" collapsed="false">
      <c r="B74" s="231" t="s">
        <v>126</v>
      </c>
      <c r="C74" s="224"/>
      <c r="D74" s="224"/>
      <c r="E74" s="224"/>
      <c r="F74" s="224"/>
      <c r="G74" s="224"/>
      <c r="H74" s="224"/>
      <c r="I74" s="224"/>
      <c r="J74" s="224"/>
      <c r="K74" s="225"/>
      <c r="L74" s="226"/>
      <c r="M74" s="50"/>
      <c r="N74" s="219"/>
      <c r="O74" s="228"/>
      <c r="P74" s="225"/>
      <c r="Q74" s="225"/>
    </row>
    <row r="75" customFormat="false" ht="37.5" hidden="false" customHeight="false" outlineLevel="0" collapsed="false">
      <c r="B75" s="231"/>
      <c r="C75" s="224"/>
      <c r="D75" s="224"/>
      <c r="E75" s="224"/>
      <c r="F75" s="224"/>
      <c r="G75" s="224"/>
      <c r="H75" s="224"/>
      <c r="I75" s="224"/>
      <c r="J75" s="224"/>
      <c r="K75" s="164"/>
      <c r="L75" s="221"/>
      <c r="N75" s="164"/>
      <c r="O75" s="164"/>
      <c r="P75" s="164"/>
      <c r="Q75" s="234"/>
    </row>
    <row r="76" customFormat="false" ht="37.5" hidden="false" customHeight="false" outlineLevel="0" collapsed="false">
      <c r="B76" s="218"/>
      <c r="C76" s="224"/>
      <c r="D76" s="224"/>
      <c r="E76" s="224"/>
      <c r="F76" s="224"/>
      <c r="G76" s="224"/>
      <c r="H76" s="224"/>
      <c r="I76" s="224"/>
      <c r="J76" s="224"/>
      <c r="K76" s="164"/>
      <c r="L76" s="221"/>
      <c r="M76" s="235"/>
      <c r="N76" s="235"/>
      <c r="O76" s="235"/>
      <c r="P76" s="235"/>
      <c r="Q76" s="235"/>
    </row>
    <row r="77" customFormat="false" ht="37.5" hidden="false" customHeight="false" outlineLevel="0" collapsed="false">
      <c r="C77" s="164"/>
      <c r="D77" s="236"/>
      <c r="E77" s="164"/>
      <c r="F77" s="164"/>
      <c r="G77" s="164"/>
      <c r="H77" s="164"/>
      <c r="I77" s="164"/>
      <c r="J77" s="164"/>
      <c r="K77" s="164"/>
      <c r="L77" s="221"/>
      <c r="M77" s="50"/>
      <c r="N77" s="219"/>
      <c r="O77" s="234"/>
      <c r="P77" s="234"/>
      <c r="Q77" s="234"/>
    </row>
    <row r="78" customFormat="false" ht="37.5" hidden="false" customHeight="false" outlineLevel="0" collapsed="false">
      <c r="B78" s="237" t="s">
        <v>127</v>
      </c>
      <c r="C78" s="224"/>
      <c r="D78" s="224"/>
      <c r="E78" s="224"/>
      <c r="F78" s="224"/>
      <c r="G78" s="224"/>
      <c r="H78" s="224"/>
      <c r="I78" s="224"/>
      <c r="J78" s="224"/>
      <c r="K78" s="164"/>
      <c r="L78" s="221"/>
      <c r="M78" s="238"/>
      <c r="N78" s="238"/>
      <c r="O78" s="238"/>
      <c r="P78" s="238"/>
      <c r="Q78" s="238"/>
    </row>
    <row r="79" customFormat="false" ht="37.5" hidden="false" customHeight="false" outlineLevel="0" collapsed="false">
      <c r="B79" s="218"/>
      <c r="C79" s="224"/>
      <c r="D79" s="224"/>
      <c r="E79" s="224"/>
      <c r="F79" s="224"/>
      <c r="G79" s="224"/>
      <c r="H79" s="224"/>
      <c r="I79" s="224"/>
      <c r="J79" s="224"/>
      <c r="K79" s="164"/>
      <c r="L79" s="221"/>
      <c r="M79" s="238"/>
      <c r="N79" s="238"/>
      <c r="O79" s="238"/>
      <c r="P79" s="238"/>
      <c r="Q79" s="238"/>
    </row>
    <row r="80" customFormat="false" ht="37.5" hidden="false" customHeight="false" outlineLevel="0" collapsed="false">
      <c r="C80" s="224"/>
      <c r="D80" s="224"/>
      <c r="E80" s="224"/>
      <c r="F80" s="224"/>
      <c r="G80" s="224"/>
      <c r="H80" s="224"/>
      <c r="I80" s="224"/>
      <c r="J80" s="224"/>
      <c r="M80" s="238"/>
      <c r="N80" s="238"/>
      <c r="O80" s="238"/>
      <c r="P80" s="238"/>
      <c r="Q80" s="238"/>
    </row>
    <row r="81" customFormat="false" ht="37.5" hidden="false" customHeight="false" outlineLevel="0" collapsed="false">
      <c r="C81" s="224"/>
      <c r="D81" s="224"/>
      <c r="E81" s="224"/>
      <c r="F81" s="224"/>
      <c r="G81" s="224"/>
      <c r="H81" s="224"/>
      <c r="I81" s="224"/>
      <c r="J81" s="224"/>
      <c r="M81" s="238"/>
      <c r="N81" s="238"/>
      <c r="O81" s="238"/>
      <c r="P81" s="238"/>
      <c r="Q81" s="238"/>
    </row>
    <row r="87" customFormat="false" ht="37.5" hidden="false" customHeight="false" outlineLevel="0" collapsed="false">
      <c r="J87" s="26"/>
      <c r="K87" s="27"/>
      <c r="L87" s="25"/>
      <c r="M87" s="25"/>
      <c r="P87" s="24"/>
      <c r="Q87" s="24"/>
    </row>
  </sheetData>
  <mergeCells count="41">
    <mergeCell ref="O2:Q2"/>
    <mergeCell ref="B4:I6"/>
    <mergeCell ref="J4:K5"/>
    <mergeCell ref="L4:N5"/>
    <mergeCell ref="O4:Q6"/>
    <mergeCell ref="J6:K6"/>
    <mergeCell ref="L6:N6"/>
    <mergeCell ref="B8:I8"/>
    <mergeCell ref="J8:Q8"/>
    <mergeCell ref="H9:I9"/>
    <mergeCell ref="P9:Q9"/>
    <mergeCell ref="B16:I19"/>
    <mergeCell ref="J16:Q19"/>
    <mergeCell ref="C20:I20"/>
    <mergeCell ref="K20:Q20"/>
    <mergeCell ref="D24:I24"/>
    <mergeCell ref="J24:Q24"/>
    <mergeCell ref="D25:I25"/>
    <mergeCell ref="J25:Q25"/>
    <mergeCell ref="B27:I27"/>
    <mergeCell ref="J27:Q27"/>
    <mergeCell ref="B28:I31"/>
    <mergeCell ref="J28:Q31"/>
    <mergeCell ref="C32:I32"/>
    <mergeCell ref="K32:Q32"/>
    <mergeCell ref="H35:I35"/>
    <mergeCell ref="P35:Q35"/>
    <mergeCell ref="B43:I43"/>
    <mergeCell ref="J43:Q43"/>
    <mergeCell ref="B49:I54"/>
    <mergeCell ref="J49:Q54"/>
    <mergeCell ref="F58:G58"/>
    <mergeCell ref="N58:O58"/>
    <mergeCell ref="B63:Q63"/>
    <mergeCell ref="M65:Q65"/>
    <mergeCell ref="C66:J68"/>
    <mergeCell ref="C70:J72"/>
    <mergeCell ref="C74:J76"/>
    <mergeCell ref="M76:Q76"/>
    <mergeCell ref="C78:J81"/>
    <mergeCell ref="M78:Q81"/>
  </mergeCells>
  <hyperlinks>
    <hyperlink ref="J6" r:id="rId1" display="ehuggenberger@outlook.com"/>
    <hyperlink ref="C20" r:id="rId2" display="Bucheggplatz VMA"/>
    <hyperlink ref="K20" r:id="rId3" display="Oetwil VM B"/>
    <hyperlink ref="C32" r:id="rId4" display="Weiningen NM A+B"/>
  </hyperlinks>
  <printOptions headings="false" gridLines="false" gridLinesSet="true" horizontalCentered="false" verticalCentered="false"/>
  <pageMargins left="0.945138888888889" right="0.945138888888889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true"/>
  </sheetPr>
  <dimension ref="B1:U81"/>
  <sheetViews>
    <sheetView showFormulas="false" showGridLines="true" showRowColHeaders="true" showZeros="true" rightToLeft="false" tabSelected="false" showOutlineSymbols="true" defaultGridColor="true" view="normal" topLeftCell="A9" colorId="64" zoomScale="45" zoomScaleNormal="45" zoomScalePageLayoutView="100" workbookViewId="0">
      <selection pane="topLeft" activeCell="B2" activeCellId="0" sqref="B2"/>
    </sheetView>
  </sheetViews>
  <sheetFormatPr defaultColWidth="9.33203125" defaultRowHeight="37.5" zeroHeight="false" outlineLevelRow="0" outlineLevelCol="0"/>
  <cols>
    <col collapsed="false" customWidth="true" hidden="false" outlineLevel="0" max="1" min="1" style="24" width="0.89"/>
    <col collapsed="false" customWidth="true" hidden="false" outlineLevel="0" max="2" min="2" style="24" width="56.11"/>
    <col collapsed="false" customWidth="true" hidden="false" outlineLevel="0" max="7" min="3" style="25" width="17.89"/>
    <col collapsed="false" customWidth="true" hidden="false" outlineLevel="0" max="8" min="8" style="25" width="12.44"/>
    <col collapsed="false" customWidth="true" hidden="false" outlineLevel="0" max="9" min="9" style="25" width="11"/>
    <col collapsed="false" customWidth="true" hidden="false" outlineLevel="0" max="10" min="10" style="25" width="55.89"/>
    <col collapsed="false" customWidth="true" hidden="false" outlineLevel="0" max="11" min="11" style="25" width="17.89"/>
    <col collapsed="false" customWidth="true" hidden="false" outlineLevel="0" max="12" min="12" style="26" width="17.89"/>
    <col collapsed="false" customWidth="true" hidden="false" outlineLevel="0" max="13" min="13" style="27" width="17.89"/>
    <col collapsed="false" customWidth="true" hidden="false" outlineLevel="0" max="15" min="14" style="25" width="17.89"/>
    <col collapsed="false" customWidth="true" hidden="false" outlineLevel="0" max="16" min="16" style="25" width="13.66"/>
    <col collapsed="false" customWidth="true" hidden="false" outlineLevel="0" max="17" min="17" style="25" width="11"/>
    <col collapsed="false" customWidth="false" hidden="false" outlineLevel="0" max="16384" min="18" style="24" width="9.33"/>
  </cols>
  <sheetData>
    <row r="1" customFormat="false" ht="37.5" hidden="false" customHeight="false" outlineLevel="0" collapsed="false">
      <c r="B1" s="28"/>
      <c r="C1" s="29"/>
      <c r="D1" s="29"/>
      <c r="E1" s="29"/>
      <c r="F1" s="29"/>
      <c r="G1" s="29"/>
      <c r="H1" s="29"/>
      <c r="I1" s="29"/>
      <c r="J1" s="29"/>
      <c r="K1" s="29"/>
      <c r="L1" s="30"/>
      <c r="M1" s="31"/>
      <c r="N1" s="29"/>
      <c r="O1" s="29"/>
      <c r="P1" s="29"/>
      <c r="Q1" s="32"/>
    </row>
    <row r="2" customFormat="false" ht="43.3" hidden="false" customHeight="false" outlineLevel="0" collapsed="false">
      <c r="B2" s="239"/>
      <c r="C2" s="240"/>
      <c r="D2" s="240"/>
      <c r="E2" s="240"/>
      <c r="F2" s="240"/>
      <c r="G2" s="240"/>
      <c r="H2" s="240"/>
      <c r="I2" s="240"/>
      <c r="J2" s="240"/>
      <c r="K2" s="240"/>
      <c r="L2" s="241"/>
      <c r="M2" s="242"/>
      <c r="N2" s="243" t="s">
        <v>45</v>
      </c>
      <c r="O2" s="244" t="n">
        <v>45755</v>
      </c>
      <c r="P2" s="244"/>
      <c r="Q2" s="244"/>
    </row>
    <row r="3" customFormat="false" ht="37.5" hidden="false" customHeight="false" outlineLevel="0" collapsed="false">
      <c r="B3" s="245"/>
      <c r="C3" s="240"/>
      <c r="D3" s="240"/>
      <c r="E3" s="240"/>
      <c r="F3" s="240"/>
      <c r="G3" s="240"/>
      <c r="H3" s="240"/>
      <c r="I3" s="240"/>
      <c r="J3" s="240"/>
      <c r="K3" s="240"/>
      <c r="L3" s="241"/>
      <c r="M3" s="242"/>
      <c r="N3" s="240"/>
      <c r="O3" s="240"/>
      <c r="P3" s="240"/>
      <c r="Q3" s="246"/>
    </row>
    <row r="4" customFormat="false" ht="19.5" hidden="false" customHeight="true" outlineLevel="0" collapsed="false">
      <c r="B4" s="247" t="s">
        <v>128</v>
      </c>
      <c r="C4" s="247"/>
      <c r="D4" s="247"/>
      <c r="E4" s="247"/>
      <c r="F4" s="247"/>
      <c r="G4" s="247"/>
      <c r="H4" s="247"/>
      <c r="I4" s="247"/>
      <c r="J4" s="248" t="s">
        <v>16</v>
      </c>
      <c r="K4" s="248"/>
      <c r="L4" s="249" t="s">
        <v>129</v>
      </c>
      <c r="M4" s="249"/>
      <c r="N4" s="249"/>
      <c r="O4" s="250" t="n">
        <v>1.8425</v>
      </c>
      <c r="P4" s="250"/>
      <c r="Q4" s="250"/>
    </row>
    <row r="5" customFormat="false" ht="19.5" hidden="false" customHeight="true" outlineLevel="0" collapsed="false">
      <c r="B5" s="247"/>
      <c r="C5" s="247"/>
      <c r="D5" s="247"/>
      <c r="E5" s="247"/>
      <c r="F5" s="247"/>
      <c r="G5" s="247"/>
      <c r="H5" s="247"/>
      <c r="I5" s="247"/>
      <c r="J5" s="248"/>
      <c r="K5" s="248"/>
      <c r="L5" s="249"/>
      <c r="M5" s="249"/>
      <c r="N5" s="249"/>
      <c r="O5" s="250"/>
      <c r="P5" s="250"/>
      <c r="Q5" s="250"/>
    </row>
    <row r="6" customFormat="false" ht="38.25" hidden="false" customHeight="true" outlineLevel="0" collapsed="false">
      <c r="B6" s="247"/>
      <c r="C6" s="247"/>
      <c r="D6" s="247"/>
      <c r="E6" s="247"/>
      <c r="F6" s="247"/>
      <c r="G6" s="247"/>
      <c r="H6" s="247"/>
      <c r="I6" s="247"/>
      <c r="J6" s="42" t="s">
        <v>130</v>
      </c>
      <c r="K6" s="42"/>
      <c r="L6" s="43" t="str">
        <f aca="false">HYPERLINK("mailto:"&amp;K6,"Anmeldung")</f>
        <v>Anmeldung</v>
      </c>
      <c r="M6" s="43"/>
      <c r="N6" s="43"/>
      <c r="O6" s="250"/>
      <c r="P6" s="250"/>
      <c r="Q6" s="250"/>
    </row>
    <row r="7" customFormat="false" ht="37.5" hidden="false" customHeight="false" outlineLevel="0" collapsed="false">
      <c r="B7" s="251"/>
      <c r="C7" s="252"/>
      <c r="D7" s="253"/>
      <c r="E7" s="252"/>
      <c r="F7" s="252"/>
      <c r="G7" s="252"/>
      <c r="H7" s="252"/>
      <c r="I7" s="252"/>
      <c r="J7" s="254"/>
      <c r="K7" s="255"/>
      <c r="L7" s="256"/>
      <c r="M7" s="257"/>
      <c r="N7" s="51"/>
      <c r="O7" s="51"/>
      <c r="P7" s="258"/>
      <c r="Q7" s="259"/>
    </row>
    <row r="8" customFormat="false" ht="60" hidden="false" customHeight="true" outlineLevel="0" collapsed="false">
      <c r="B8" s="260" t="s">
        <v>47</v>
      </c>
      <c r="C8" s="260"/>
      <c r="D8" s="260"/>
      <c r="E8" s="260"/>
      <c r="F8" s="260"/>
      <c r="G8" s="260"/>
      <c r="H8" s="260"/>
      <c r="I8" s="260"/>
      <c r="J8" s="260" t="s">
        <v>48</v>
      </c>
      <c r="K8" s="260"/>
      <c r="L8" s="260"/>
      <c r="M8" s="260"/>
      <c r="N8" s="260"/>
      <c r="O8" s="260"/>
      <c r="P8" s="260"/>
      <c r="Q8" s="260"/>
    </row>
    <row r="9" customFormat="false" ht="37.5" hidden="false" customHeight="false" outlineLevel="0" collapsed="false">
      <c r="B9" s="261" t="s">
        <v>49</v>
      </c>
      <c r="C9" s="262" t="s">
        <v>50</v>
      </c>
      <c r="D9" s="263" t="s">
        <v>51</v>
      </c>
      <c r="E9" s="262" t="s">
        <v>52</v>
      </c>
      <c r="F9" s="262" t="s">
        <v>51</v>
      </c>
      <c r="G9" s="262" t="s">
        <v>53</v>
      </c>
      <c r="H9" s="264" t="s">
        <v>54</v>
      </c>
      <c r="I9" s="264"/>
      <c r="J9" s="265" t="s">
        <v>55</v>
      </c>
      <c r="K9" s="266" t="s">
        <v>50</v>
      </c>
      <c r="L9" s="267" t="s">
        <v>51</v>
      </c>
      <c r="M9" s="268" t="s">
        <v>56</v>
      </c>
      <c r="N9" s="266" t="s">
        <v>51</v>
      </c>
      <c r="O9" s="266" t="s">
        <v>53</v>
      </c>
      <c r="P9" s="269" t="s">
        <v>54</v>
      </c>
      <c r="Q9" s="269"/>
    </row>
    <row r="10" customFormat="false" ht="43.3" hidden="false" customHeight="false" outlineLevel="0" collapsed="false">
      <c r="B10" s="270" t="s">
        <v>59</v>
      </c>
      <c r="C10" s="271"/>
      <c r="D10" s="272"/>
      <c r="E10" s="273" t="n">
        <v>0.344444444444444</v>
      </c>
      <c r="F10" s="274" t="s">
        <v>100</v>
      </c>
      <c r="G10" s="275" t="s">
        <v>104</v>
      </c>
      <c r="H10" s="276" t="s">
        <v>131</v>
      </c>
      <c r="I10" s="277" t="s">
        <v>58</v>
      </c>
      <c r="J10" s="278" t="s">
        <v>59</v>
      </c>
      <c r="K10" s="279"/>
      <c r="L10" s="280"/>
      <c r="M10" s="273" t="n">
        <v>0.377777777777778</v>
      </c>
      <c r="N10" s="274" t="n">
        <v>5</v>
      </c>
      <c r="O10" s="275" t="s">
        <v>132</v>
      </c>
      <c r="P10" s="281" t="s">
        <v>133</v>
      </c>
      <c r="Q10" s="282" t="s">
        <v>58</v>
      </c>
    </row>
    <row r="11" customFormat="false" ht="43.3" hidden="false" customHeight="false" outlineLevel="0" collapsed="false">
      <c r="B11" s="278" t="s">
        <v>15</v>
      </c>
      <c r="C11" s="273" t="n">
        <v>0.359722222222222</v>
      </c>
      <c r="D11" s="274" t="n">
        <v>7</v>
      </c>
      <c r="E11" s="273" t="n">
        <v>0.366666666666667</v>
      </c>
      <c r="F11" s="274" t="s">
        <v>134</v>
      </c>
      <c r="G11" s="275" t="s">
        <v>135</v>
      </c>
      <c r="H11" s="276" t="n">
        <v>328</v>
      </c>
      <c r="I11" s="283" t="s">
        <v>62</v>
      </c>
      <c r="J11" s="278" t="s">
        <v>136</v>
      </c>
      <c r="K11" s="273" t="n">
        <v>0.388888888888889</v>
      </c>
      <c r="L11" s="284" t="n">
        <v>5</v>
      </c>
      <c r="M11" s="273" t="n">
        <v>0.390972222222222</v>
      </c>
      <c r="N11" s="274" t="s">
        <v>134</v>
      </c>
      <c r="O11" s="275" t="s">
        <v>137</v>
      </c>
      <c r="P11" s="276" t="n">
        <v>119</v>
      </c>
      <c r="Q11" s="282" t="s">
        <v>62</v>
      </c>
    </row>
    <row r="12" customFormat="false" ht="43.3" hidden="false" customHeight="false" outlineLevel="0" collapsed="false">
      <c r="B12" s="278" t="s">
        <v>138</v>
      </c>
      <c r="C12" s="273" t="n">
        <v>0.370138888888889</v>
      </c>
      <c r="D12" s="274" t="s">
        <v>7</v>
      </c>
      <c r="E12" s="273"/>
      <c r="F12" s="285" t="s">
        <v>7</v>
      </c>
      <c r="G12" s="275" t="s">
        <v>7</v>
      </c>
      <c r="H12" s="276" t="n">
        <v>190</v>
      </c>
      <c r="I12" s="283" t="s">
        <v>56</v>
      </c>
      <c r="J12" s="286" t="s">
        <v>139</v>
      </c>
      <c r="K12" s="273" t="n">
        <v>0.404861111111111</v>
      </c>
      <c r="L12" s="284"/>
      <c r="M12" s="273"/>
      <c r="N12" s="274"/>
      <c r="O12" s="275"/>
      <c r="P12" s="276" t="n">
        <v>131</v>
      </c>
      <c r="Q12" s="282" t="s">
        <v>56</v>
      </c>
    </row>
    <row r="13" customFormat="false" ht="43.3" hidden="false" customHeight="false" outlineLevel="0" collapsed="false">
      <c r="B13" s="287"/>
      <c r="C13" s="273" t="s">
        <v>7</v>
      </c>
      <c r="D13" s="274" t="s">
        <v>7</v>
      </c>
      <c r="E13" s="273"/>
      <c r="F13" s="274"/>
      <c r="G13" s="275"/>
      <c r="H13" s="288" t="n">
        <v>0.124305555555556</v>
      </c>
      <c r="I13" s="283" t="s">
        <v>69</v>
      </c>
      <c r="J13" s="278"/>
      <c r="K13" s="273"/>
      <c r="L13" s="284"/>
      <c r="M13" s="273"/>
      <c r="N13" s="274" t="s">
        <v>7</v>
      </c>
      <c r="O13" s="275"/>
      <c r="P13" s="288" t="n">
        <v>0.0625</v>
      </c>
      <c r="Q13" s="282" t="s">
        <v>69</v>
      </c>
    </row>
    <row r="14" customFormat="false" ht="43.3" hidden="false" customHeight="false" outlineLevel="0" collapsed="false">
      <c r="B14" s="278"/>
      <c r="C14" s="273"/>
      <c r="D14" s="274"/>
      <c r="E14" s="273"/>
      <c r="F14" s="274"/>
      <c r="G14" s="275"/>
      <c r="H14" s="289" t="n">
        <v>0</v>
      </c>
      <c r="I14" s="290" t="s">
        <v>70</v>
      </c>
      <c r="J14" s="278"/>
      <c r="K14" s="273"/>
      <c r="L14" s="284"/>
      <c r="M14" s="273"/>
      <c r="N14" s="274"/>
      <c r="O14" s="275"/>
      <c r="P14" s="289" t="n">
        <v>0.2</v>
      </c>
      <c r="Q14" s="282" t="s">
        <v>70</v>
      </c>
    </row>
    <row r="15" customFormat="false" ht="43.3" hidden="false" customHeight="false" outlineLevel="0" collapsed="false">
      <c r="B15" s="291"/>
      <c r="C15" s="292"/>
      <c r="D15" s="293"/>
      <c r="E15" s="294"/>
      <c r="F15" s="293"/>
      <c r="G15" s="295"/>
      <c r="H15" s="288" t="n">
        <f aca="false">H13*(100%+H14)</f>
        <v>0.124305555555556</v>
      </c>
      <c r="I15" s="283" t="s">
        <v>71</v>
      </c>
      <c r="J15" s="296"/>
      <c r="K15" s="297"/>
      <c r="L15" s="298"/>
      <c r="M15" s="299"/>
      <c r="N15" s="300"/>
      <c r="O15" s="301"/>
      <c r="P15" s="302" t="n">
        <f aca="false">P13*(100%+P14)</f>
        <v>0.075</v>
      </c>
      <c r="Q15" s="303" t="s">
        <v>71</v>
      </c>
    </row>
    <row r="16" customFormat="false" ht="24.75" hidden="false" customHeight="true" outlineLevel="0" collapsed="false">
      <c r="B16" s="304" t="s">
        <v>140</v>
      </c>
      <c r="C16" s="304"/>
      <c r="D16" s="304"/>
      <c r="E16" s="304"/>
      <c r="F16" s="304"/>
      <c r="G16" s="304"/>
      <c r="H16" s="304"/>
      <c r="I16" s="304"/>
      <c r="J16" s="305" t="s">
        <v>141</v>
      </c>
      <c r="K16" s="305"/>
      <c r="L16" s="305"/>
      <c r="M16" s="305"/>
      <c r="N16" s="305"/>
      <c r="O16" s="305"/>
      <c r="P16" s="305"/>
      <c r="Q16" s="305"/>
    </row>
    <row r="17" customFormat="false" ht="24.75" hidden="false" customHeight="true" outlineLevel="0" collapsed="false">
      <c r="B17" s="304"/>
      <c r="C17" s="304"/>
      <c r="D17" s="304"/>
      <c r="E17" s="304"/>
      <c r="F17" s="304"/>
      <c r="G17" s="304"/>
      <c r="H17" s="304"/>
      <c r="I17" s="304"/>
      <c r="J17" s="305"/>
      <c r="K17" s="305"/>
      <c r="L17" s="305"/>
      <c r="M17" s="305"/>
      <c r="N17" s="305"/>
      <c r="O17" s="305"/>
      <c r="P17" s="305"/>
      <c r="Q17" s="305"/>
    </row>
    <row r="18" customFormat="false" ht="24.75" hidden="false" customHeight="true" outlineLevel="0" collapsed="false">
      <c r="B18" s="304"/>
      <c r="C18" s="304"/>
      <c r="D18" s="304"/>
      <c r="E18" s="304"/>
      <c r="F18" s="304"/>
      <c r="G18" s="304"/>
      <c r="H18" s="304"/>
      <c r="I18" s="304"/>
      <c r="J18" s="305"/>
      <c r="K18" s="305"/>
      <c r="L18" s="305"/>
      <c r="M18" s="305"/>
      <c r="N18" s="305"/>
      <c r="O18" s="305"/>
      <c r="P18" s="305"/>
      <c r="Q18" s="305"/>
    </row>
    <row r="19" customFormat="false" ht="24.75" hidden="false" customHeight="true" outlineLevel="0" collapsed="false">
      <c r="B19" s="304"/>
      <c r="C19" s="304"/>
      <c r="D19" s="304"/>
      <c r="E19" s="304"/>
      <c r="F19" s="304"/>
      <c r="G19" s="304"/>
      <c r="H19" s="304"/>
      <c r="I19" s="304"/>
      <c r="J19" s="305"/>
      <c r="K19" s="305"/>
      <c r="L19" s="305"/>
      <c r="M19" s="305"/>
      <c r="N19" s="305"/>
      <c r="O19" s="305"/>
      <c r="P19" s="305"/>
      <c r="Q19" s="305"/>
    </row>
    <row r="20" customFormat="false" ht="37.5" hidden="false" customHeight="false" outlineLevel="0" collapsed="false">
      <c r="B20" s="306" t="s">
        <v>74</v>
      </c>
      <c r="C20" s="101" t="s">
        <v>142</v>
      </c>
      <c r="D20" s="101"/>
      <c r="E20" s="101"/>
      <c r="F20" s="101"/>
      <c r="G20" s="101"/>
      <c r="H20" s="101"/>
      <c r="I20" s="101"/>
      <c r="J20" s="307" t="s">
        <v>76</v>
      </c>
      <c r="K20" s="103" t="s">
        <v>143</v>
      </c>
      <c r="L20" s="103"/>
      <c r="M20" s="103"/>
      <c r="N20" s="103"/>
      <c r="O20" s="103"/>
      <c r="P20" s="103"/>
      <c r="Q20" s="103"/>
    </row>
    <row r="21" customFormat="false" ht="37.5" hidden="false" customHeight="false" outlineLevel="0" collapsed="false">
      <c r="B21" s="308"/>
      <c r="C21" s="105"/>
      <c r="D21" s="105"/>
      <c r="E21" s="105"/>
      <c r="F21" s="105"/>
      <c r="G21" s="105"/>
      <c r="H21" s="105"/>
      <c r="I21" s="105"/>
      <c r="J21" s="309"/>
      <c r="K21" s="310"/>
      <c r="L21" s="311"/>
      <c r="M21" s="312"/>
      <c r="N21" s="309"/>
      <c r="O21" s="309"/>
      <c r="P21" s="309"/>
      <c r="Q21" s="313"/>
    </row>
    <row r="22" customFormat="false" ht="37.5" hidden="true" customHeight="true" outlineLevel="0" collapsed="false">
      <c r="B22" s="314" t="s">
        <v>78</v>
      </c>
      <c r="C22" s="315" t="n">
        <f aca="false" t="array" ref="C22:C22">INDEX(C11:C14,COUNT(C11:C14))+H15</f>
        <v>0.494444444444444</v>
      </c>
      <c r="D22" s="316"/>
      <c r="E22" s="316"/>
      <c r="F22" s="316"/>
      <c r="G22" s="316"/>
      <c r="H22" s="316"/>
      <c r="I22" s="316"/>
      <c r="J22" s="317" t="s">
        <v>78</v>
      </c>
      <c r="K22" s="318" t="n">
        <f aca="false" t="array" ref="K22:K22">INDEX(K11:K14,COUNT(K11:K14))+P15</f>
        <v>0.479861111111111</v>
      </c>
      <c r="L22" s="241"/>
      <c r="M22" s="319"/>
      <c r="N22" s="320"/>
      <c r="O22" s="320"/>
      <c r="P22" s="320"/>
      <c r="Q22" s="321"/>
    </row>
    <row r="23" customFormat="false" ht="37.5" hidden="false" customHeight="false" outlineLevel="0" collapsed="false">
      <c r="B23" s="322"/>
      <c r="C23" s="323"/>
      <c r="D23" s="324"/>
      <c r="E23" s="323"/>
      <c r="F23" s="323"/>
      <c r="G23" s="323"/>
      <c r="H23" s="323"/>
      <c r="I23" s="323"/>
      <c r="J23" s="325"/>
      <c r="K23" s="326"/>
      <c r="L23" s="327"/>
      <c r="M23" s="326"/>
      <c r="N23" s="326"/>
      <c r="O23" s="326"/>
      <c r="P23" s="326"/>
      <c r="Q23" s="328"/>
    </row>
    <row r="24" customFormat="false" ht="43.3" hidden="false" customHeight="false" outlineLevel="0" collapsed="false">
      <c r="B24" s="329" t="s">
        <v>79</v>
      </c>
      <c r="C24" s="330" t="n">
        <v>0.496527777777778</v>
      </c>
      <c r="D24" s="331" t="s">
        <v>144</v>
      </c>
      <c r="E24" s="331"/>
      <c r="F24" s="331"/>
      <c r="G24" s="331"/>
      <c r="H24" s="331"/>
      <c r="I24" s="331"/>
      <c r="J24" s="332" t="s">
        <v>145</v>
      </c>
      <c r="K24" s="332"/>
      <c r="L24" s="332"/>
      <c r="M24" s="332"/>
      <c r="N24" s="332"/>
      <c r="O24" s="332"/>
      <c r="P24" s="332"/>
      <c r="Q24" s="332"/>
    </row>
    <row r="25" customFormat="false" ht="43.3" hidden="false" customHeight="false" outlineLevel="0" collapsed="false">
      <c r="B25" s="333" t="s">
        <v>82</v>
      </c>
      <c r="C25" s="334" t="n">
        <v>0</v>
      </c>
      <c r="D25" s="335" t="s">
        <v>146</v>
      </c>
      <c r="E25" s="335"/>
      <c r="F25" s="335"/>
      <c r="G25" s="335"/>
      <c r="H25" s="335"/>
      <c r="I25" s="335"/>
      <c r="J25" s="336" t="s">
        <v>147</v>
      </c>
      <c r="K25" s="336"/>
      <c r="L25" s="336"/>
      <c r="M25" s="336"/>
      <c r="N25" s="336"/>
      <c r="O25" s="336"/>
      <c r="P25" s="336"/>
      <c r="Q25" s="336"/>
    </row>
    <row r="26" customFormat="false" ht="37.5" hidden="false" customHeight="false" outlineLevel="0" collapsed="false">
      <c r="B26" s="337"/>
      <c r="C26" s="338"/>
      <c r="D26" s="339"/>
      <c r="E26" s="340"/>
      <c r="F26" s="340"/>
      <c r="G26" s="340"/>
      <c r="H26" s="340"/>
      <c r="I26" s="340"/>
      <c r="J26" s="339"/>
      <c r="K26" s="339"/>
      <c r="L26" s="341"/>
      <c r="M26" s="342"/>
      <c r="N26" s="339"/>
      <c r="O26" s="339"/>
      <c r="P26" s="339"/>
      <c r="Q26" s="343"/>
    </row>
    <row r="27" customFormat="false" ht="60" hidden="false" customHeight="true" outlineLevel="0" collapsed="false">
      <c r="B27" s="344" t="s">
        <v>85</v>
      </c>
      <c r="C27" s="344"/>
      <c r="D27" s="344"/>
      <c r="E27" s="344"/>
      <c r="F27" s="344"/>
      <c r="G27" s="344"/>
      <c r="H27" s="344"/>
      <c r="I27" s="344"/>
      <c r="J27" s="344" t="s">
        <v>86</v>
      </c>
      <c r="K27" s="344"/>
      <c r="L27" s="344"/>
      <c r="M27" s="344"/>
      <c r="N27" s="344"/>
      <c r="O27" s="344"/>
      <c r="P27" s="344"/>
      <c r="Q27" s="344"/>
    </row>
    <row r="28" customFormat="false" ht="24.75" hidden="false" customHeight="true" outlineLevel="0" collapsed="false">
      <c r="B28" s="304" t="s">
        <v>148</v>
      </c>
      <c r="C28" s="304"/>
      <c r="D28" s="304"/>
      <c r="E28" s="304"/>
      <c r="F28" s="304"/>
      <c r="G28" s="304"/>
      <c r="H28" s="304"/>
      <c r="I28" s="304"/>
      <c r="J28" s="304" t="s">
        <v>149</v>
      </c>
      <c r="K28" s="304"/>
      <c r="L28" s="304"/>
      <c r="M28" s="304"/>
      <c r="N28" s="304"/>
      <c r="O28" s="304"/>
      <c r="P28" s="304"/>
      <c r="Q28" s="304"/>
    </row>
    <row r="29" customFormat="false" ht="24.75" hidden="false" customHeight="true" outlineLevel="0" collapsed="false">
      <c r="B29" s="304"/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</row>
    <row r="30" customFormat="false" ht="24.75" hidden="false" customHeight="true" outlineLevel="0" collapsed="false">
      <c r="B30" s="304"/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</row>
    <row r="31" customFormat="false" ht="24.75" hidden="false" customHeight="true" outlineLevel="0" collapsed="false">
      <c r="B31" s="304"/>
      <c r="C31" s="304"/>
      <c r="D31" s="304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</row>
    <row r="32" customFormat="false" ht="39.75" hidden="false" customHeight="true" outlineLevel="0" collapsed="false">
      <c r="B32" s="345" t="s">
        <v>89</v>
      </c>
      <c r="C32" s="144" t="s">
        <v>150</v>
      </c>
      <c r="D32" s="144"/>
      <c r="E32" s="144"/>
      <c r="F32" s="144"/>
      <c r="G32" s="144"/>
      <c r="H32" s="144"/>
      <c r="I32" s="144"/>
      <c r="J32" s="346" t="s">
        <v>91</v>
      </c>
      <c r="K32" s="347" t="s">
        <v>150</v>
      </c>
      <c r="L32" s="347"/>
      <c r="M32" s="347"/>
      <c r="N32" s="347"/>
      <c r="O32" s="347"/>
      <c r="P32" s="347"/>
      <c r="Q32" s="347"/>
    </row>
    <row r="33" customFormat="false" ht="37.5" hidden="true" customHeight="true" outlineLevel="0" collapsed="false">
      <c r="B33" s="348" t="s">
        <v>92</v>
      </c>
      <c r="C33" s="349" t="s">
        <v>93</v>
      </c>
      <c r="D33" s="350" t="n">
        <f aca="false">C25 +H41</f>
        <v>0.0283333333333333</v>
      </c>
      <c r="E33" s="351"/>
      <c r="F33" s="105"/>
      <c r="G33" s="105"/>
      <c r="H33" s="352"/>
      <c r="I33" s="353"/>
      <c r="J33" s="349" t="s">
        <v>94</v>
      </c>
      <c r="K33" s="349" t="s">
        <v>93</v>
      </c>
      <c r="L33" s="354" t="n">
        <f aca="false">C25+P41</f>
        <v>0</v>
      </c>
      <c r="M33" s="242"/>
      <c r="N33" s="309"/>
      <c r="O33" s="309"/>
      <c r="P33" s="352"/>
      <c r="Q33" s="313"/>
    </row>
    <row r="34" customFormat="false" ht="37.5" hidden="false" customHeight="false" outlineLevel="0" collapsed="false">
      <c r="B34" s="355"/>
      <c r="C34" s="356"/>
      <c r="D34" s="357"/>
      <c r="E34" s="358"/>
      <c r="F34" s="158"/>
      <c r="G34" s="158"/>
      <c r="H34" s="240"/>
      <c r="I34" s="359"/>
      <c r="J34" s="360"/>
      <c r="K34" s="361"/>
      <c r="L34" s="362"/>
      <c r="M34" s="363"/>
      <c r="N34" s="364"/>
      <c r="O34" s="364"/>
      <c r="P34" s="240"/>
      <c r="Q34" s="365"/>
    </row>
    <row r="35" customFormat="false" ht="37.5" hidden="false" customHeight="false" outlineLevel="0" collapsed="false">
      <c r="B35" s="366" t="s">
        <v>95</v>
      </c>
      <c r="C35" s="167" t="s">
        <v>50</v>
      </c>
      <c r="D35" s="167" t="s">
        <v>51</v>
      </c>
      <c r="E35" s="167" t="s">
        <v>56</v>
      </c>
      <c r="F35" s="167" t="s">
        <v>51</v>
      </c>
      <c r="G35" s="167" t="s">
        <v>96</v>
      </c>
      <c r="H35" s="367" t="s">
        <v>54</v>
      </c>
      <c r="I35" s="367"/>
      <c r="J35" s="265" t="s">
        <v>97</v>
      </c>
      <c r="K35" s="368" t="s">
        <v>50</v>
      </c>
      <c r="L35" s="369" t="s">
        <v>51</v>
      </c>
      <c r="M35" s="370" t="s">
        <v>56</v>
      </c>
      <c r="N35" s="371" t="s">
        <v>51</v>
      </c>
      <c r="O35" s="372" t="s">
        <v>96</v>
      </c>
      <c r="P35" s="367" t="s">
        <v>54</v>
      </c>
      <c r="Q35" s="367"/>
    </row>
    <row r="36" customFormat="false" ht="43.3" hidden="false" customHeight="false" outlineLevel="0" collapsed="false">
      <c r="B36" s="373" t="s">
        <v>151</v>
      </c>
      <c r="C36" s="279"/>
      <c r="D36" s="374"/>
      <c r="E36" s="375" t="n">
        <v>0.632638888888889</v>
      </c>
      <c r="F36" s="284" t="s">
        <v>7</v>
      </c>
      <c r="G36" s="376" t="s">
        <v>152</v>
      </c>
      <c r="H36" s="276" t="s">
        <v>153</v>
      </c>
      <c r="I36" s="283" t="s">
        <v>58</v>
      </c>
      <c r="J36" s="270"/>
      <c r="K36" s="377"/>
      <c r="L36" s="280"/>
      <c r="M36" s="375"/>
      <c r="N36" s="274" t="s">
        <v>7</v>
      </c>
      <c r="O36" s="378"/>
      <c r="P36" s="379" t="s">
        <v>7</v>
      </c>
      <c r="Q36" s="380" t="s">
        <v>58</v>
      </c>
    </row>
    <row r="37" customFormat="false" ht="43.3" hidden="false" customHeight="false" outlineLevel="0" collapsed="false">
      <c r="B37" s="278" t="s">
        <v>154</v>
      </c>
      <c r="C37" s="273" t="n">
        <v>0.640972222222222</v>
      </c>
      <c r="D37" s="381"/>
      <c r="E37" s="273" t="n">
        <v>0.645138888888889</v>
      </c>
      <c r="F37" s="274" t="n">
        <v>1</v>
      </c>
      <c r="G37" s="275" t="s">
        <v>132</v>
      </c>
      <c r="H37" s="276" t="n">
        <v>55</v>
      </c>
      <c r="I37" s="283" t="s">
        <v>62</v>
      </c>
      <c r="J37" s="278"/>
      <c r="K37" s="375"/>
      <c r="L37" s="382"/>
      <c r="M37" s="273" t="s">
        <v>7</v>
      </c>
      <c r="N37" s="274"/>
      <c r="O37" s="275"/>
      <c r="P37" s="276" t="s">
        <v>7</v>
      </c>
      <c r="Q37" s="282" t="s">
        <v>62</v>
      </c>
      <c r="T37" s="24" t="s">
        <v>7</v>
      </c>
    </row>
    <row r="38" customFormat="false" ht="43.3" hidden="false" customHeight="false" outlineLevel="0" collapsed="false">
      <c r="B38" s="278" t="s">
        <v>59</v>
      </c>
      <c r="C38" s="375" t="n">
        <v>0.663194444444444</v>
      </c>
      <c r="D38" s="274"/>
      <c r="E38" s="273" t="s">
        <v>7</v>
      </c>
      <c r="F38" s="274" t="s">
        <v>7</v>
      </c>
      <c r="G38" s="275"/>
      <c r="H38" s="276" t="n">
        <v>62</v>
      </c>
      <c r="I38" s="283" t="s">
        <v>56</v>
      </c>
      <c r="J38" s="278" t="s">
        <v>7</v>
      </c>
      <c r="K38" s="273" t="s">
        <v>7</v>
      </c>
      <c r="L38" s="284"/>
      <c r="M38" s="273"/>
      <c r="N38" s="274" t="s">
        <v>7</v>
      </c>
      <c r="O38" s="275"/>
      <c r="P38" s="276"/>
      <c r="Q38" s="282" t="s">
        <v>56</v>
      </c>
    </row>
    <row r="39" customFormat="false" ht="43.3" hidden="false" customHeight="false" outlineLevel="0" collapsed="false">
      <c r="B39" s="278"/>
      <c r="C39" s="273"/>
      <c r="D39" s="274"/>
      <c r="E39" s="273" t="s">
        <v>7</v>
      </c>
      <c r="F39" s="274" t="s">
        <v>7</v>
      </c>
      <c r="G39" s="275"/>
      <c r="H39" s="288" t="n">
        <v>0.0236111111111111</v>
      </c>
      <c r="I39" s="283" t="s">
        <v>69</v>
      </c>
      <c r="J39" s="278"/>
      <c r="K39" s="273"/>
      <c r="L39" s="284"/>
      <c r="M39" s="273" t="s">
        <v>7</v>
      </c>
      <c r="N39" s="274" t="s">
        <v>7</v>
      </c>
      <c r="O39" s="275" t="s">
        <v>7</v>
      </c>
      <c r="P39" s="288" t="n">
        <v>0</v>
      </c>
      <c r="Q39" s="282" t="s">
        <v>69</v>
      </c>
    </row>
    <row r="40" customFormat="false" ht="43.3" hidden="false" customHeight="false" outlineLevel="0" collapsed="false">
      <c r="B40" s="278"/>
      <c r="C40" s="273"/>
      <c r="D40" s="274"/>
      <c r="E40" s="273" t="s">
        <v>7</v>
      </c>
      <c r="F40" s="274" t="s">
        <v>7</v>
      </c>
      <c r="G40" s="275" t="s">
        <v>7</v>
      </c>
      <c r="H40" s="289" t="n">
        <v>0.2</v>
      </c>
      <c r="I40" s="290" t="s">
        <v>70</v>
      </c>
      <c r="J40" s="278"/>
      <c r="K40" s="273"/>
      <c r="L40" s="284"/>
      <c r="M40" s="273"/>
      <c r="N40" s="274"/>
      <c r="O40" s="275"/>
      <c r="P40" s="289" t="n">
        <v>0.2</v>
      </c>
      <c r="Q40" s="383" t="s">
        <v>70</v>
      </c>
    </row>
    <row r="41" customFormat="false" ht="43.3" hidden="false" customHeight="false" outlineLevel="0" collapsed="false">
      <c r="B41" s="384"/>
      <c r="C41" s="299"/>
      <c r="D41" s="385"/>
      <c r="E41" s="273" t="s">
        <v>7</v>
      </c>
      <c r="F41" s="385"/>
      <c r="G41" s="301"/>
      <c r="H41" s="302" t="n">
        <f aca="false">H39*(100%+H40)</f>
        <v>0.0283333333333333</v>
      </c>
      <c r="I41" s="386" t="s">
        <v>71</v>
      </c>
      <c r="J41" s="296"/>
      <c r="K41" s="299" t="s">
        <v>7</v>
      </c>
      <c r="L41" s="385"/>
      <c r="M41" s="299"/>
      <c r="N41" s="385"/>
      <c r="O41" s="387"/>
      <c r="P41" s="302" t="n">
        <f aca="false">P39*(100%+P40)</f>
        <v>0</v>
      </c>
      <c r="Q41" s="303" t="s">
        <v>71</v>
      </c>
    </row>
    <row r="42" customFormat="false" ht="37.5" hidden="false" customHeight="false" outlineLevel="0" collapsed="false">
      <c r="B42" s="355"/>
      <c r="C42" s="358"/>
      <c r="D42" s="357"/>
      <c r="E42" s="358"/>
      <c r="F42" s="388"/>
      <c r="G42" s="357"/>
      <c r="H42" s="361"/>
      <c r="I42" s="360"/>
      <c r="J42" s="389"/>
      <c r="K42" s="358"/>
      <c r="L42" s="357"/>
      <c r="M42" s="358"/>
      <c r="N42" s="357"/>
      <c r="O42" s="357"/>
      <c r="P42" s="361"/>
      <c r="Q42" s="390"/>
    </row>
    <row r="43" customFormat="false" ht="60" hidden="false" customHeight="true" outlineLevel="0" collapsed="false">
      <c r="B43" s="391" t="s">
        <v>101</v>
      </c>
      <c r="C43" s="391"/>
      <c r="D43" s="391"/>
      <c r="E43" s="391"/>
      <c r="F43" s="391"/>
      <c r="G43" s="391"/>
      <c r="H43" s="391"/>
      <c r="I43" s="391"/>
      <c r="J43" s="392" t="s">
        <v>102</v>
      </c>
      <c r="K43" s="392"/>
      <c r="L43" s="392"/>
      <c r="M43" s="392"/>
      <c r="N43" s="392"/>
      <c r="O43" s="392"/>
      <c r="P43" s="392"/>
      <c r="Q43" s="392"/>
    </row>
    <row r="44" customFormat="false" ht="43.3" hidden="false" customHeight="false" outlineLevel="0" collapsed="false">
      <c r="B44" s="278" t="s">
        <v>59</v>
      </c>
      <c r="C44" s="279"/>
      <c r="D44" s="393" t="s">
        <v>7</v>
      </c>
      <c r="E44" s="273" t="n">
        <v>0.461111111111111</v>
      </c>
      <c r="F44" s="274" t="s">
        <v>100</v>
      </c>
      <c r="G44" s="275" t="s">
        <v>132</v>
      </c>
      <c r="H44" s="394"/>
      <c r="I44" s="360"/>
      <c r="J44" s="278" t="s">
        <v>155</v>
      </c>
      <c r="K44" s="279"/>
      <c r="L44" s="280"/>
      <c r="M44" s="273" t="n">
        <v>0.630555555555556</v>
      </c>
      <c r="N44" s="274" t="s">
        <v>7</v>
      </c>
      <c r="O44" s="395" t="s">
        <v>152</v>
      </c>
      <c r="P44" s="360"/>
      <c r="Q44" s="390"/>
    </row>
    <row r="45" customFormat="false" ht="43.3" hidden="false" customHeight="false" outlineLevel="0" collapsed="false">
      <c r="B45" s="278" t="s">
        <v>154</v>
      </c>
      <c r="C45" s="273" t="n">
        <v>0.479166666666667</v>
      </c>
      <c r="D45" s="274" t="n">
        <v>2</v>
      </c>
      <c r="E45" s="273" t="n">
        <v>0.481944444444444</v>
      </c>
      <c r="F45" s="274" t="s">
        <v>7</v>
      </c>
      <c r="G45" s="275" t="s">
        <v>152</v>
      </c>
      <c r="H45" s="394"/>
      <c r="I45" s="360"/>
      <c r="J45" s="278" t="s">
        <v>154</v>
      </c>
      <c r="K45" s="273" t="n">
        <v>0.640972222222222</v>
      </c>
      <c r="L45" s="284"/>
      <c r="M45" s="273" t="n">
        <v>0.645138888888889</v>
      </c>
      <c r="N45" s="274" t="n">
        <v>1</v>
      </c>
      <c r="O45" s="395" t="s">
        <v>132</v>
      </c>
      <c r="P45" s="360"/>
      <c r="Q45" s="390"/>
    </row>
    <row r="46" customFormat="false" ht="43.3" hidden="false" customHeight="false" outlineLevel="0" collapsed="false">
      <c r="B46" s="278" t="s">
        <v>156</v>
      </c>
      <c r="C46" s="273" t="n">
        <v>0.490972222222222</v>
      </c>
      <c r="D46" s="274"/>
      <c r="E46" s="273"/>
      <c r="F46" s="274" t="s">
        <v>7</v>
      </c>
      <c r="G46" s="275"/>
      <c r="H46" s="394"/>
      <c r="I46" s="360"/>
      <c r="J46" s="278" t="s">
        <v>59</v>
      </c>
      <c r="K46" s="273" t="n">
        <v>0.663194444444444</v>
      </c>
      <c r="L46" s="284" t="s">
        <v>103</v>
      </c>
      <c r="M46" s="273"/>
      <c r="N46" s="274"/>
      <c r="O46" s="395"/>
      <c r="P46" s="360"/>
      <c r="Q46" s="390"/>
    </row>
    <row r="47" customFormat="false" ht="43.3" hidden="false" customHeight="false" outlineLevel="0" collapsed="false">
      <c r="B47" s="278"/>
      <c r="C47" s="273"/>
      <c r="D47" s="274"/>
      <c r="E47" s="273"/>
      <c r="F47" s="274"/>
      <c r="G47" s="275" t="s">
        <v>7</v>
      </c>
      <c r="H47" s="394"/>
      <c r="I47" s="360"/>
      <c r="J47" s="278"/>
      <c r="K47" s="273"/>
      <c r="L47" s="284"/>
      <c r="M47" s="273" t="s">
        <v>7</v>
      </c>
      <c r="N47" s="274"/>
      <c r="O47" s="395" t="s">
        <v>7</v>
      </c>
      <c r="P47" s="360"/>
      <c r="Q47" s="390"/>
    </row>
    <row r="48" customFormat="false" ht="43.3" hidden="false" customHeight="false" outlineLevel="0" collapsed="false">
      <c r="B48" s="396"/>
      <c r="C48" s="397" t="s">
        <v>7</v>
      </c>
      <c r="D48" s="398"/>
      <c r="E48" s="397"/>
      <c r="F48" s="398" t="s">
        <v>7</v>
      </c>
      <c r="G48" s="399"/>
      <c r="H48" s="394"/>
      <c r="I48" s="360"/>
      <c r="J48" s="400"/>
      <c r="K48" s="401"/>
      <c r="L48" s="402"/>
      <c r="M48" s="401" t="s">
        <v>7</v>
      </c>
      <c r="N48" s="403"/>
      <c r="O48" s="404"/>
      <c r="P48" s="360"/>
      <c r="Q48" s="405" t="s">
        <v>109</v>
      </c>
    </row>
    <row r="49" customFormat="false" ht="24.75" hidden="false" customHeight="true" outlineLevel="0" collapsed="false">
      <c r="B49" s="406" t="s">
        <v>157</v>
      </c>
      <c r="C49" s="406"/>
      <c r="D49" s="406"/>
      <c r="E49" s="406"/>
      <c r="F49" s="406"/>
      <c r="G49" s="406"/>
      <c r="H49" s="406"/>
      <c r="I49" s="406"/>
      <c r="J49" s="407" t="s">
        <v>111</v>
      </c>
      <c r="K49" s="407"/>
      <c r="L49" s="407"/>
      <c r="M49" s="407"/>
      <c r="N49" s="407"/>
      <c r="O49" s="407"/>
      <c r="P49" s="407"/>
      <c r="Q49" s="407"/>
      <c r="R49" s="24" t="s">
        <v>7</v>
      </c>
      <c r="S49" s="24" t="s">
        <v>7</v>
      </c>
      <c r="T49" s="24" t="s">
        <v>7</v>
      </c>
      <c r="U49" s="24" t="s">
        <v>7</v>
      </c>
    </row>
    <row r="50" customFormat="false" ht="24.75" hidden="false" customHeight="true" outlineLevel="0" collapsed="false">
      <c r="B50" s="406"/>
      <c r="C50" s="406"/>
      <c r="D50" s="406"/>
      <c r="E50" s="406"/>
      <c r="F50" s="406"/>
      <c r="G50" s="406"/>
      <c r="H50" s="406"/>
      <c r="I50" s="406"/>
      <c r="J50" s="407"/>
      <c r="K50" s="407"/>
      <c r="L50" s="407"/>
      <c r="M50" s="407"/>
      <c r="N50" s="407"/>
      <c r="O50" s="407"/>
      <c r="P50" s="407"/>
      <c r="Q50" s="407"/>
    </row>
    <row r="51" customFormat="false" ht="24.75" hidden="false" customHeight="true" outlineLevel="0" collapsed="false">
      <c r="B51" s="406"/>
      <c r="C51" s="406"/>
      <c r="D51" s="406"/>
      <c r="E51" s="406"/>
      <c r="F51" s="406"/>
      <c r="G51" s="406"/>
      <c r="H51" s="406"/>
      <c r="I51" s="406"/>
      <c r="J51" s="407"/>
      <c r="K51" s="407"/>
      <c r="L51" s="407"/>
      <c r="M51" s="407"/>
      <c r="N51" s="407"/>
      <c r="O51" s="407"/>
      <c r="P51" s="407"/>
      <c r="Q51" s="407"/>
    </row>
    <row r="52" customFormat="false" ht="24.75" hidden="false" customHeight="true" outlineLevel="0" collapsed="false">
      <c r="B52" s="406"/>
      <c r="C52" s="406"/>
      <c r="D52" s="406"/>
      <c r="E52" s="406"/>
      <c r="F52" s="406"/>
      <c r="G52" s="406"/>
      <c r="H52" s="406"/>
      <c r="I52" s="406"/>
      <c r="J52" s="407"/>
      <c r="K52" s="407"/>
      <c r="L52" s="407"/>
      <c r="M52" s="407"/>
      <c r="N52" s="407"/>
      <c r="O52" s="407"/>
      <c r="P52" s="407"/>
      <c r="Q52" s="407"/>
    </row>
    <row r="53" customFormat="false" ht="24.75" hidden="false" customHeight="true" outlineLevel="0" collapsed="false">
      <c r="B53" s="406"/>
      <c r="C53" s="406"/>
      <c r="D53" s="406"/>
      <c r="E53" s="406"/>
      <c r="F53" s="406"/>
      <c r="G53" s="406"/>
      <c r="H53" s="406"/>
      <c r="I53" s="406"/>
      <c r="J53" s="407"/>
      <c r="K53" s="407"/>
      <c r="L53" s="407"/>
      <c r="M53" s="407"/>
      <c r="N53" s="407"/>
      <c r="O53" s="407"/>
      <c r="P53" s="407"/>
      <c r="Q53" s="407"/>
    </row>
    <row r="54" customFormat="false" ht="19.5" hidden="false" customHeight="true" outlineLevel="0" collapsed="false">
      <c r="B54" s="406"/>
      <c r="C54" s="406"/>
      <c r="D54" s="406"/>
      <c r="E54" s="406"/>
      <c r="F54" s="406"/>
      <c r="G54" s="406"/>
      <c r="H54" s="406"/>
      <c r="I54" s="406"/>
      <c r="J54" s="407"/>
      <c r="K54" s="407"/>
      <c r="L54" s="407"/>
      <c r="M54" s="407"/>
      <c r="N54" s="407"/>
      <c r="O54" s="407"/>
      <c r="P54" s="407"/>
      <c r="Q54" s="407"/>
    </row>
    <row r="55" customFormat="false" ht="37.5" hidden="false" customHeight="false" outlineLevel="0" collapsed="false">
      <c r="M55" s="116"/>
      <c r="N55" s="117"/>
      <c r="O55" s="117"/>
      <c r="P55" s="117"/>
      <c r="Q55" s="117"/>
    </row>
    <row r="56" customFormat="false" ht="37.5" hidden="false" customHeight="false" outlineLevel="0" collapsed="false">
      <c r="B56" s="209" t="s">
        <v>112</v>
      </c>
      <c r="N56" s="106"/>
      <c r="O56" s="106"/>
      <c r="P56" s="151"/>
      <c r="Q56" s="210"/>
    </row>
    <row r="57" customFormat="false" ht="37.5" hidden="false" customHeight="false" outlineLevel="0" collapsed="false">
      <c r="B57" s="211" t="s">
        <v>113</v>
      </c>
      <c r="C57" s="212" t="s">
        <v>93</v>
      </c>
      <c r="D57" s="112" t="n">
        <f aca="false" t="array" ref="D57:D57">INDEX(C11:C14,COUNT(C11:C14))+H15</f>
        <v>0.494444444444444</v>
      </c>
      <c r="E57" s="213"/>
      <c r="F57" s="213"/>
      <c r="G57" s="213"/>
      <c r="H57" s="213"/>
      <c r="I57" s="213"/>
      <c r="J57" s="114" t="s">
        <v>114</v>
      </c>
      <c r="K57" s="212" t="s">
        <v>93</v>
      </c>
      <c r="L57" s="112" t="n">
        <f aca="false" t="array" ref="L57:L57">INDEX(K11:K14,COUNT(K11:K14))+P15</f>
        <v>0.479861111111111</v>
      </c>
    </row>
    <row r="58" customFormat="false" ht="37.5" hidden="false" customHeight="false" outlineLevel="0" collapsed="false">
      <c r="B58" s="147" t="s">
        <v>115</v>
      </c>
      <c r="C58" s="148" t="s">
        <v>93</v>
      </c>
      <c r="D58" s="214" t="n">
        <f aca="false">C25+H41</f>
        <v>0.0283333333333333</v>
      </c>
      <c r="E58" s="150" t="s">
        <v>7</v>
      </c>
      <c r="F58" s="215" t="s">
        <v>116</v>
      </c>
      <c r="G58" s="215"/>
      <c r="H58" s="216" t="n">
        <f aca="false">E36-D58</f>
        <v>0.604305555555556</v>
      </c>
      <c r="I58" s="122"/>
      <c r="J58" s="148" t="s">
        <v>117</v>
      </c>
      <c r="K58" s="148" t="s">
        <v>93</v>
      </c>
      <c r="L58" s="214" t="n">
        <f aca="false">C25+P41</f>
        <v>0</v>
      </c>
      <c r="N58" s="215" t="s">
        <v>116</v>
      </c>
      <c r="O58" s="215"/>
      <c r="P58" s="217" t="n">
        <f aca="false">K37-L58</f>
        <v>0</v>
      </c>
    </row>
    <row r="61" customFormat="false" ht="37.5" hidden="false" customHeight="false" outlineLevel="0" collapsed="false">
      <c r="B61" s="218"/>
      <c r="C61" s="219"/>
      <c r="D61" s="48"/>
      <c r="E61" s="219"/>
      <c r="F61" s="219"/>
      <c r="G61" s="219"/>
      <c r="H61" s="219"/>
      <c r="I61" s="164"/>
      <c r="J61" s="220"/>
      <c r="K61" s="164"/>
      <c r="L61" s="221"/>
      <c r="M61" s="50"/>
      <c r="N61" s="219"/>
      <c r="O61" s="219"/>
      <c r="P61" s="164"/>
      <c r="Q61" s="164"/>
    </row>
    <row r="62" customFormat="false" ht="37.5" hidden="false" customHeight="false" outlineLevel="0" collapsed="false">
      <c r="B62" s="218"/>
      <c r="C62" s="219"/>
      <c r="D62" s="48"/>
      <c r="E62" s="219"/>
      <c r="F62" s="219"/>
      <c r="G62" s="219"/>
      <c r="H62" s="219"/>
      <c r="I62" s="164"/>
      <c r="J62" s="220"/>
      <c r="K62" s="164"/>
      <c r="L62" s="221"/>
      <c r="M62" s="50"/>
      <c r="N62" s="219"/>
      <c r="O62" s="219"/>
      <c r="P62" s="164"/>
      <c r="Q62" s="164"/>
    </row>
    <row r="63" customFormat="false" ht="37.5" hidden="false" customHeight="false" outlineLevel="0" collapsed="false">
      <c r="B63" s="222" t="s">
        <v>118</v>
      </c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</row>
    <row r="64" customFormat="false" ht="37.5" hidden="false" customHeight="false" outlineLevel="0" collapsed="false">
      <c r="B64" s="218"/>
      <c r="C64" s="219"/>
      <c r="D64" s="48"/>
      <c r="E64" s="219"/>
      <c r="F64" s="219"/>
      <c r="G64" s="219"/>
      <c r="H64" s="219"/>
      <c r="I64" s="164"/>
      <c r="J64" s="220"/>
      <c r="K64" s="164"/>
      <c r="L64" s="221"/>
      <c r="M64" s="50"/>
      <c r="N64" s="219"/>
      <c r="O64" s="219"/>
      <c r="P64" s="164"/>
      <c r="Q64" s="164"/>
    </row>
    <row r="65" customFormat="false" ht="37.5" hidden="false" customHeight="false" outlineLevel="0" collapsed="false">
      <c r="B65" s="218"/>
      <c r="C65" s="219"/>
      <c r="D65" s="48"/>
      <c r="E65" s="219"/>
      <c r="F65" s="219"/>
      <c r="G65" s="219"/>
      <c r="H65" s="219"/>
      <c r="I65" s="164"/>
      <c r="J65" s="220"/>
      <c r="K65" s="164"/>
      <c r="L65" s="221"/>
      <c r="M65" s="223" t="s">
        <v>119</v>
      </c>
      <c r="N65" s="223"/>
      <c r="O65" s="223"/>
      <c r="P65" s="223"/>
      <c r="Q65" s="223"/>
    </row>
    <row r="66" customFormat="false" ht="37.5" hidden="false" customHeight="false" outlineLevel="0" collapsed="false">
      <c r="B66" s="218" t="s">
        <v>120</v>
      </c>
      <c r="C66" s="224"/>
      <c r="D66" s="224"/>
      <c r="E66" s="224"/>
      <c r="F66" s="224"/>
      <c r="G66" s="224"/>
      <c r="H66" s="224"/>
      <c r="I66" s="224"/>
      <c r="J66" s="224"/>
      <c r="K66" s="225"/>
      <c r="L66" s="226"/>
      <c r="M66" s="227"/>
      <c r="N66" s="225"/>
      <c r="O66" s="228"/>
      <c r="P66" s="225"/>
      <c r="Q66" s="225"/>
    </row>
    <row r="67" customFormat="false" ht="37.5" hidden="false" customHeight="false" outlineLevel="0" collapsed="false">
      <c r="B67" s="218"/>
      <c r="C67" s="224"/>
      <c r="D67" s="224"/>
      <c r="E67" s="224"/>
      <c r="F67" s="224"/>
      <c r="G67" s="224"/>
      <c r="H67" s="224"/>
      <c r="I67" s="224"/>
      <c r="J67" s="224"/>
      <c r="K67" s="225"/>
      <c r="L67" s="226"/>
      <c r="M67" s="229" t="s">
        <v>121</v>
      </c>
      <c r="N67" s="225"/>
      <c r="O67" s="230" t="s">
        <v>7</v>
      </c>
      <c r="P67" s="225"/>
      <c r="Q67" s="225"/>
    </row>
    <row r="68" customFormat="false" ht="37.5" hidden="false" customHeight="false" outlineLevel="0" collapsed="false">
      <c r="B68" s="231"/>
      <c r="C68" s="224"/>
      <c r="D68" s="224"/>
      <c r="E68" s="224"/>
      <c r="F68" s="224"/>
      <c r="G68" s="224"/>
      <c r="H68" s="224"/>
      <c r="I68" s="224"/>
      <c r="J68" s="224"/>
      <c r="K68" s="225"/>
      <c r="L68" s="226"/>
      <c r="M68" s="227"/>
      <c r="N68" s="225"/>
      <c r="O68" s="228"/>
      <c r="P68" s="225"/>
      <c r="Q68" s="225"/>
    </row>
    <row r="69" customFormat="false" ht="37.5" hidden="false" customHeight="true" outlineLevel="0" collapsed="false">
      <c r="K69" s="225"/>
      <c r="L69" s="226"/>
      <c r="M69" s="232" t="s">
        <v>122</v>
      </c>
      <c r="N69" s="225"/>
      <c r="O69" s="230"/>
      <c r="P69" s="225"/>
      <c r="Q69" s="225"/>
    </row>
    <row r="70" customFormat="false" ht="37.5" hidden="false" customHeight="false" outlineLevel="0" collapsed="false">
      <c r="C70" s="233"/>
      <c r="D70" s="233"/>
      <c r="E70" s="233"/>
      <c r="F70" s="233"/>
      <c r="G70" s="233"/>
      <c r="H70" s="233"/>
      <c r="I70" s="233"/>
      <c r="J70" s="233"/>
      <c r="K70" s="225"/>
      <c r="L70" s="226"/>
      <c r="M70" s="227" t="s">
        <v>7</v>
      </c>
      <c r="N70" s="225"/>
      <c r="O70" s="228" t="s">
        <v>7</v>
      </c>
      <c r="P70" s="225"/>
      <c r="Q70" s="225"/>
    </row>
    <row r="71" customFormat="false" ht="37.5" hidden="false" customHeight="false" outlineLevel="0" collapsed="false">
      <c r="B71" s="231" t="s">
        <v>123</v>
      </c>
      <c r="C71" s="233"/>
      <c r="D71" s="233"/>
      <c r="E71" s="233"/>
      <c r="F71" s="233"/>
      <c r="G71" s="233"/>
      <c r="H71" s="233"/>
      <c r="I71" s="233"/>
      <c r="J71" s="233"/>
      <c r="K71" s="225"/>
      <c r="L71" s="226"/>
      <c r="M71" s="227" t="s">
        <v>124</v>
      </c>
      <c r="N71" s="225"/>
      <c r="O71" s="230" t="s">
        <v>7</v>
      </c>
      <c r="P71" s="225"/>
      <c r="Q71" s="225"/>
    </row>
    <row r="72" customFormat="false" ht="37.5" hidden="false" customHeight="false" outlineLevel="0" collapsed="false">
      <c r="B72" s="231"/>
      <c r="C72" s="233"/>
      <c r="D72" s="233"/>
      <c r="E72" s="233"/>
      <c r="F72" s="233"/>
      <c r="G72" s="233"/>
      <c r="H72" s="233"/>
      <c r="I72" s="233"/>
      <c r="J72" s="233"/>
      <c r="K72" s="225"/>
      <c r="L72" s="226"/>
      <c r="M72" s="50"/>
      <c r="N72" s="219"/>
      <c r="O72" s="228"/>
      <c r="P72" s="225"/>
      <c r="Q72" s="225"/>
    </row>
    <row r="73" customFormat="false" ht="37.5" hidden="false" customHeight="false" outlineLevel="0" collapsed="false">
      <c r="B73" s="231"/>
      <c r="C73" s="219"/>
      <c r="D73" s="48"/>
      <c r="E73" s="219"/>
      <c r="F73" s="219"/>
      <c r="G73" s="219"/>
      <c r="H73" s="219"/>
      <c r="I73" s="164"/>
      <c r="J73" s="220"/>
      <c r="K73" s="225"/>
      <c r="L73" s="226"/>
      <c r="M73" s="50" t="s">
        <v>125</v>
      </c>
      <c r="N73" s="219"/>
      <c r="O73" s="230" t="n">
        <f aca="false">SUM(O67:O72)</f>
        <v>0</v>
      </c>
      <c r="P73" s="225"/>
      <c r="Q73" s="225"/>
    </row>
    <row r="74" customFormat="false" ht="37.5" hidden="false" customHeight="false" outlineLevel="0" collapsed="false">
      <c r="B74" s="231" t="s">
        <v>126</v>
      </c>
      <c r="C74" s="224"/>
      <c r="D74" s="224"/>
      <c r="E74" s="224"/>
      <c r="F74" s="224"/>
      <c r="G74" s="224"/>
      <c r="H74" s="224"/>
      <c r="I74" s="224"/>
      <c r="J74" s="224"/>
      <c r="K74" s="225"/>
      <c r="L74" s="226"/>
      <c r="M74" s="50"/>
      <c r="N74" s="219"/>
      <c r="O74" s="228"/>
      <c r="P74" s="225"/>
      <c r="Q74" s="225"/>
    </row>
    <row r="75" customFormat="false" ht="37.5" hidden="false" customHeight="false" outlineLevel="0" collapsed="false">
      <c r="B75" s="231"/>
      <c r="C75" s="224"/>
      <c r="D75" s="224"/>
      <c r="E75" s="224"/>
      <c r="F75" s="224"/>
      <c r="G75" s="224"/>
      <c r="H75" s="224"/>
      <c r="I75" s="224"/>
      <c r="J75" s="224"/>
      <c r="K75" s="164"/>
      <c r="L75" s="221"/>
      <c r="N75" s="164"/>
      <c r="O75" s="164"/>
      <c r="P75" s="164"/>
      <c r="Q75" s="234"/>
    </row>
    <row r="76" customFormat="false" ht="37.5" hidden="false" customHeight="false" outlineLevel="0" collapsed="false">
      <c r="B76" s="218"/>
      <c r="C76" s="224"/>
      <c r="D76" s="224"/>
      <c r="E76" s="224"/>
      <c r="F76" s="224"/>
      <c r="G76" s="224"/>
      <c r="H76" s="224"/>
      <c r="I76" s="224"/>
      <c r="J76" s="224"/>
      <c r="K76" s="164"/>
      <c r="L76" s="221"/>
      <c r="M76" s="235"/>
      <c r="N76" s="235"/>
      <c r="O76" s="235"/>
      <c r="P76" s="235"/>
      <c r="Q76" s="235"/>
    </row>
    <row r="77" customFormat="false" ht="37.5" hidden="false" customHeight="false" outlineLevel="0" collapsed="false">
      <c r="C77" s="164"/>
      <c r="D77" s="236"/>
      <c r="E77" s="164"/>
      <c r="F77" s="164"/>
      <c r="G77" s="164"/>
      <c r="H77" s="164"/>
      <c r="I77" s="164"/>
      <c r="J77" s="164"/>
      <c r="K77" s="164"/>
      <c r="L77" s="221"/>
      <c r="M77" s="50"/>
      <c r="N77" s="219"/>
      <c r="O77" s="234"/>
      <c r="P77" s="234"/>
      <c r="Q77" s="234"/>
    </row>
    <row r="78" customFormat="false" ht="37.5" hidden="false" customHeight="false" outlineLevel="0" collapsed="false">
      <c r="B78" s="237" t="s">
        <v>127</v>
      </c>
      <c r="C78" s="224"/>
      <c r="D78" s="224"/>
      <c r="E78" s="224"/>
      <c r="F78" s="224"/>
      <c r="G78" s="224"/>
      <c r="H78" s="224"/>
      <c r="I78" s="224"/>
      <c r="J78" s="224"/>
      <c r="K78" s="164"/>
      <c r="L78" s="221"/>
      <c r="M78" s="408"/>
      <c r="N78" s="408"/>
      <c r="O78" s="408"/>
      <c r="P78" s="408"/>
      <c r="Q78" s="408"/>
    </row>
    <row r="79" customFormat="false" ht="37.5" hidden="false" customHeight="false" outlineLevel="0" collapsed="false">
      <c r="B79" s="218"/>
      <c r="C79" s="224"/>
      <c r="D79" s="224"/>
      <c r="E79" s="224"/>
      <c r="F79" s="224"/>
      <c r="G79" s="224"/>
      <c r="H79" s="224"/>
      <c r="I79" s="224"/>
      <c r="J79" s="224"/>
      <c r="K79" s="164"/>
      <c r="L79" s="221"/>
      <c r="M79" s="408"/>
      <c r="N79" s="408"/>
      <c r="O79" s="408"/>
      <c r="P79" s="408"/>
      <c r="Q79" s="408"/>
    </row>
    <row r="80" customFormat="false" ht="37.5" hidden="false" customHeight="false" outlineLevel="0" collapsed="false">
      <c r="C80" s="224"/>
      <c r="D80" s="224"/>
      <c r="E80" s="224"/>
      <c r="F80" s="224"/>
      <c r="G80" s="224"/>
      <c r="H80" s="224"/>
      <c r="I80" s="224"/>
      <c r="J80" s="224"/>
      <c r="M80" s="408"/>
      <c r="N80" s="408"/>
      <c r="O80" s="408"/>
      <c r="P80" s="408"/>
      <c r="Q80" s="408"/>
    </row>
    <row r="81" customFormat="false" ht="37.5" hidden="false" customHeight="false" outlineLevel="0" collapsed="false">
      <c r="C81" s="224"/>
      <c r="D81" s="224"/>
      <c r="E81" s="224"/>
      <c r="F81" s="224"/>
      <c r="G81" s="224"/>
      <c r="H81" s="224"/>
      <c r="I81" s="224"/>
      <c r="J81" s="224"/>
      <c r="M81" s="408"/>
      <c r="N81" s="408"/>
      <c r="O81" s="408"/>
      <c r="P81" s="408"/>
      <c r="Q81" s="408"/>
    </row>
  </sheetData>
  <mergeCells count="41">
    <mergeCell ref="O2:Q2"/>
    <mergeCell ref="B4:I6"/>
    <mergeCell ref="J4:K5"/>
    <mergeCell ref="L4:N5"/>
    <mergeCell ref="O4:Q6"/>
    <mergeCell ref="J6:K6"/>
    <mergeCell ref="L6:N6"/>
    <mergeCell ref="B8:I8"/>
    <mergeCell ref="J8:Q8"/>
    <mergeCell ref="H9:I9"/>
    <mergeCell ref="P9:Q9"/>
    <mergeCell ref="B16:I19"/>
    <mergeCell ref="J16:Q19"/>
    <mergeCell ref="C20:I20"/>
    <mergeCell ref="K20:Q20"/>
    <mergeCell ref="D24:I24"/>
    <mergeCell ref="J24:Q24"/>
    <mergeCell ref="D25:I25"/>
    <mergeCell ref="J25:Q25"/>
    <mergeCell ref="B27:I27"/>
    <mergeCell ref="J27:Q27"/>
    <mergeCell ref="B28:I31"/>
    <mergeCell ref="J28:Q31"/>
    <mergeCell ref="C32:I32"/>
    <mergeCell ref="K32:Q32"/>
    <mergeCell ref="H35:I35"/>
    <mergeCell ref="P35:Q35"/>
    <mergeCell ref="B43:I43"/>
    <mergeCell ref="J43:Q43"/>
    <mergeCell ref="B49:I54"/>
    <mergeCell ref="J49:Q54"/>
    <mergeCell ref="F58:G58"/>
    <mergeCell ref="N58:O58"/>
    <mergeCell ref="B63:Q63"/>
    <mergeCell ref="M65:Q65"/>
    <mergeCell ref="C66:J68"/>
    <mergeCell ref="C70:J72"/>
    <mergeCell ref="C74:J76"/>
    <mergeCell ref="M76:Q76"/>
    <mergeCell ref="C78:J81"/>
    <mergeCell ref="M78:Q81"/>
  </mergeCells>
  <hyperlinks>
    <hyperlink ref="J6" r:id="rId1" display="bruno.f.keller@bluewin.ch"/>
    <hyperlink ref="C20" r:id="rId2" display="2025 Winterthur-Breite VM A"/>
    <hyperlink ref="K20" r:id="rId3" display="2025 Winterthur-Breite VM B"/>
    <hyperlink ref="C32" r:id="rId4" display="2025 Winterthur-Breite NM A/B"/>
    <hyperlink ref="K32" r:id="rId5" display="2025 Winterthur-Breite NM A/B"/>
  </hyperlink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true"/>
  </sheetPr>
  <dimension ref="B1:U81"/>
  <sheetViews>
    <sheetView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selection pane="topLeft" activeCell="C32" activeCellId="0" sqref="C32"/>
    </sheetView>
  </sheetViews>
  <sheetFormatPr defaultColWidth="9.33203125" defaultRowHeight="37.5" zeroHeight="false" outlineLevelRow="0" outlineLevelCol="0"/>
  <cols>
    <col collapsed="false" customWidth="true" hidden="false" outlineLevel="0" max="1" min="1" style="24" width="0.89"/>
    <col collapsed="false" customWidth="true" hidden="false" outlineLevel="0" max="2" min="2" style="24" width="56.11"/>
    <col collapsed="false" customWidth="true" hidden="false" outlineLevel="0" max="7" min="3" style="25" width="17.89"/>
    <col collapsed="false" customWidth="true" hidden="false" outlineLevel="0" max="8" min="8" style="25" width="12.44"/>
    <col collapsed="false" customWidth="true" hidden="false" outlineLevel="0" max="9" min="9" style="25" width="11"/>
    <col collapsed="false" customWidth="true" hidden="false" outlineLevel="0" max="10" min="10" style="25" width="55.89"/>
    <col collapsed="false" customWidth="true" hidden="false" outlineLevel="0" max="11" min="11" style="25" width="17.89"/>
    <col collapsed="false" customWidth="true" hidden="false" outlineLevel="0" max="12" min="12" style="26" width="17.89"/>
    <col collapsed="false" customWidth="true" hidden="false" outlineLevel="0" max="13" min="13" style="27" width="17.89"/>
    <col collapsed="false" customWidth="true" hidden="false" outlineLevel="0" max="15" min="14" style="25" width="17.89"/>
    <col collapsed="false" customWidth="true" hidden="false" outlineLevel="0" max="16" min="16" style="25" width="13.66"/>
    <col collapsed="false" customWidth="true" hidden="false" outlineLevel="0" max="17" min="17" style="25" width="11"/>
    <col collapsed="false" customWidth="false" hidden="false" outlineLevel="0" max="16384" min="18" style="24" width="9.33"/>
  </cols>
  <sheetData>
    <row r="1" customFormat="false" ht="37.5" hidden="false" customHeight="false" outlineLevel="0" collapsed="false">
      <c r="B1" s="28"/>
      <c r="C1" s="29"/>
      <c r="D1" s="29"/>
      <c r="E1" s="29"/>
      <c r="F1" s="29"/>
      <c r="G1" s="29"/>
      <c r="H1" s="29"/>
      <c r="I1" s="29"/>
      <c r="J1" s="29"/>
      <c r="K1" s="29"/>
      <c r="L1" s="30"/>
      <c r="M1" s="31"/>
      <c r="N1" s="29"/>
      <c r="O1" s="29"/>
      <c r="P1" s="29"/>
      <c r="Q1" s="32"/>
    </row>
    <row r="2" customFormat="false" ht="43.3" hidden="false" customHeight="false" outlineLevel="0" collapsed="false">
      <c r="B2" s="33"/>
      <c r="N2" s="34" t="s">
        <v>45</v>
      </c>
      <c r="O2" s="35" t="n">
        <v>45678</v>
      </c>
      <c r="P2" s="35"/>
      <c r="Q2" s="35"/>
    </row>
    <row r="3" customFormat="false" ht="37.5" hidden="false" customHeight="false" outlineLevel="0" collapsed="false">
      <c r="B3" s="36"/>
      <c r="Q3" s="37"/>
    </row>
    <row r="4" customFormat="false" ht="19.5" hidden="false" customHeight="true" outlineLevel="0" collapsed="false">
      <c r="B4" s="38" t="s">
        <v>158</v>
      </c>
      <c r="C4" s="38"/>
      <c r="D4" s="38"/>
      <c r="E4" s="38"/>
      <c r="F4" s="38"/>
      <c r="G4" s="38"/>
      <c r="H4" s="38"/>
      <c r="I4" s="38"/>
      <c r="J4" s="39" t="s">
        <v>16</v>
      </c>
      <c r="K4" s="39"/>
      <c r="L4" s="40" t="s">
        <v>129</v>
      </c>
      <c r="M4" s="40"/>
      <c r="N4" s="40"/>
      <c r="O4" s="409" t="n">
        <v>2.5525</v>
      </c>
      <c r="P4" s="409"/>
      <c r="Q4" s="409"/>
    </row>
    <row r="5" customFormat="false" ht="19.5" hidden="false" customHeight="true" outlineLevel="0" collapsed="false">
      <c r="B5" s="38"/>
      <c r="C5" s="38"/>
      <c r="D5" s="38"/>
      <c r="E5" s="38"/>
      <c r="F5" s="38"/>
      <c r="G5" s="38"/>
      <c r="H5" s="38"/>
      <c r="I5" s="38"/>
      <c r="J5" s="39"/>
      <c r="K5" s="39"/>
      <c r="L5" s="40"/>
      <c r="M5" s="40"/>
      <c r="N5" s="40"/>
      <c r="O5" s="409"/>
      <c r="P5" s="409"/>
      <c r="Q5" s="409"/>
    </row>
    <row r="6" customFormat="false" ht="37.5" hidden="false" customHeight="false" outlineLevel="0" collapsed="false">
      <c r="B6" s="38"/>
      <c r="C6" s="38"/>
      <c r="D6" s="38"/>
      <c r="E6" s="38"/>
      <c r="F6" s="38"/>
      <c r="G6" s="38"/>
      <c r="H6" s="38"/>
      <c r="I6" s="38"/>
      <c r="J6" s="42" t="s">
        <v>130</v>
      </c>
      <c r="K6" s="42"/>
      <c r="L6" s="43" t="str">
        <f aca="false">HYPERLINK("mailto:"&amp;K6,"Anmeldung")</f>
        <v>Anmeldung</v>
      </c>
      <c r="M6" s="43"/>
      <c r="N6" s="43"/>
      <c r="O6" s="409"/>
      <c r="P6" s="409"/>
      <c r="Q6" s="409"/>
    </row>
    <row r="7" customFormat="false" ht="37.5" hidden="false" customHeight="false" outlineLevel="0" collapsed="false">
      <c r="B7" s="44"/>
      <c r="C7" s="45"/>
      <c r="D7" s="46"/>
      <c r="E7" s="45"/>
      <c r="F7" s="45"/>
      <c r="G7" s="45"/>
      <c r="H7" s="45"/>
      <c r="I7" s="45"/>
      <c r="J7" s="47"/>
      <c r="K7" s="48"/>
      <c r="L7" s="49"/>
      <c r="M7" s="50"/>
      <c r="N7" s="51"/>
      <c r="O7" s="51"/>
      <c r="P7" s="52"/>
      <c r="Q7" s="53"/>
    </row>
    <row r="8" customFormat="false" ht="60" hidden="false" customHeight="true" outlineLevel="0" collapsed="false">
      <c r="B8" s="54" t="s">
        <v>47</v>
      </c>
      <c r="C8" s="54"/>
      <c r="D8" s="54"/>
      <c r="E8" s="54"/>
      <c r="F8" s="54"/>
      <c r="G8" s="54"/>
      <c r="H8" s="54"/>
      <c r="I8" s="54"/>
      <c r="J8" s="54" t="s">
        <v>48</v>
      </c>
      <c r="K8" s="54"/>
      <c r="L8" s="54"/>
      <c r="M8" s="54"/>
      <c r="N8" s="54"/>
      <c r="O8" s="54"/>
      <c r="P8" s="54"/>
      <c r="Q8" s="54"/>
    </row>
    <row r="9" customFormat="false" ht="37.5" hidden="false" customHeight="false" outlineLevel="0" collapsed="false">
      <c r="B9" s="55" t="s">
        <v>49</v>
      </c>
      <c r="C9" s="56" t="s">
        <v>50</v>
      </c>
      <c r="D9" s="57" t="s">
        <v>51</v>
      </c>
      <c r="E9" s="56" t="s">
        <v>52</v>
      </c>
      <c r="F9" s="56" t="s">
        <v>51</v>
      </c>
      <c r="G9" s="56" t="s">
        <v>53</v>
      </c>
      <c r="H9" s="58" t="s">
        <v>54</v>
      </c>
      <c r="I9" s="58"/>
      <c r="J9" s="59" t="s">
        <v>55</v>
      </c>
      <c r="K9" s="60" t="s">
        <v>50</v>
      </c>
      <c r="L9" s="61" t="s">
        <v>51</v>
      </c>
      <c r="M9" s="62" t="s">
        <v>56</v>
      </c>
      <c r="N9" s="60" t="s">
        <v>51</v>
      </c>
      <c r="O9" s="60" t="s">
        <v>53</v>
      </c>
      <c r="P9" s="63" t="s">
        <v>54</v>
      </c>
      <c r="Q9" s="63"/>
    </row>
    <row r="10" customFormat="false" ht="43.3" hidden="false" customHeight="false" outlineLevel="0" collapsed="false">
      <c r="B10" s="178" t="s">
        <v>59</v>
      </c>
      <c r="C10" s="65"/>
      <c r="D10" s="66"/>
      <c r="E10" s="67" t="n">
        <v>0.357638888888889</v>
      </c>
      <c r="F10" s="68" t="n">
        <v>2</v>
      </c>
      <c r="G10" s="69" t="s">
        <v>159</v>
      </c>
      <c r="H10" s="70" t="s">
        <v>160</v>
      </c>
      <c r="I10" s="71" t="s">
        <v>58</v>
      </c>
      <c r="J10" s="72" t="s">
        <v>59</v>
      </c>
      <c r="K10" s="73"/>
      <c r="L10" s="74"/>
      <c r="M10" s="67" t="n">
        <v>0.400694444444444</v>
      </c>
      <c r="N10" s="68" t="s">
        <v>103</v>
      </c>
      <c r="O10" s="69" t="s">
        <v>161</v>
      </c>
      <c r="P10" s="75" t="s">
        <v>162</v>
      </c>
      <c r="Q10" s="76" t="s">
        <v>58</v>
      </c>
    </row>
    <row r="11" customFormat="false" ht="43.3" hidden="false" customHeight="false" outlineLevel="0" collapsed="false">
      <c r="B11" s="72" t="s">
        <v>163</v>
      </c>
      <c r="C11" s="67" t="n">
        <v>0.363888888888889</v>
      </c>
      <c r="D11" s="68" t="n">
        <v>5</v>
      </c>
      <c r="E11" s="67" t="n">
        <v>0.367361111111111</v>
      </c>
      <c r="F11" s="68" t="s">
        <v>164</v>
      </c>
      <c r="G11" s="69" t="s">
        <v>165</v>
      </c>
      <c r="H11" s="70" t="n">
        <v>302</v>
      </c>
      <c r="I11" s="77" t="s">
        <v>62</v>
      </c>
      <c r="J11" s="72" t="s">
        <v>166</v>
      </c>
      <c r="K11" s="67" t="n">
        <v>0.425</v>
      </c>
      <c r="L11" s="78"/>
      <c r="M11" s="67"/>
      <c r="N11" s="68"/>
      <c r="O11" s="69"/>
      <c r="P11" s="70" t="n">
        <v>118</v>
      </c>
      <c r="Q11" s="76" t="s">
        <v>62</v>
      </c>
    </row>
    <row r="12" customFormat="false" ht="43.3" hidden="false" customHeight="false" outlineLevel="0" collapsed="false">
      <c r="B12" s="72" t="s">
        <v>167</v>
      </c>
      <c r="C12" s="67" t="n">
        <v>0.384027777777778</v>
      </c>
      <c r="D12" s="68" t="s">
        <v>7</v>
      </c>
      <c r="E12" s="67"/>
      <c r="F12" s="79" t="s">
        <v>7</v>
      </c>
      <c r="G12" s="69" t="s">
        <v>7</v>
      </c>
      <c r="H12" s="70" t="n">
        <v>183</v>
      </c>
      <c r="I12" s="77" t="s">
        <v>56</v>
      </c>
      <c r="J12" s="80" t="s">
        <v>7</v>
      </c>
      <c r="K12" s="67"/>
      <c r="L12" s="78"/>
      <c r="M12" s="67"/>
      <c r="N12" s="68"/>
      <c r="O12" s="69"/>
      <c r="P12" s="70" t="n">
        <v>29</v>
      </c>
      <c r="Q12" s="76" t="s">
        <v>56</v>
      </c>
    </row>
    <row r="13" customFormat="false" ht="43.3" hidden="false" customHeight="false" outlineLevel="0" collapsed="false">
      <c r="B13" s="410"/>
      <c r="C13" s="67" t="s">
        <v>7</v>
      </c>
      <c r="D13" s="68" t="s">
        <v>7</v>
      </c>
      <c r="E13" s="67"/>
      <c r="F13" s="68"/>
      <c r="G13" s="69"/>
      <c r="H13" s="82" t="n">
        <v>0.0993055555555556</v>
      </c>
      <c r="I13" s="77" t="s">
        <v>69</v>
      </c>
      <c r="J13" s="72"/>
      <c r="K13" s="67"/>
      <c r="L13" s="78"/>
      <c r="M13" s="67"/>
      <c r="N13" s="68" t="s">
        <v>7</v>
      </c>
      <c r="O13" s="69"/>
      <c r="P13" s="82" t="n">
        <v>0.0569444444444444</v>
      </c>
      <c r="Q13" s="76" t="s">
        <v>69</v>
      </c>
    </row>
    <row r="14" customFormat="false" ht="43.3" hidden="false" customHeight="false" outlineLevel="0" collapsed="false">
      <c r="B14" s="72"/>
      <c r="C14" s="67"/>
      <c r="D14" s="68"/>
      <c r="E14" s="67"/>
      <c r="F14" s="68"/>
      <c r="G14" s="69"/>
      <c r="H14" s="83" t="n">
        <v>0</v>
      </c>
      <c r="I14" s="84" t="s">
        <v>70</v>
      </c>
      <c r="J14" s="72"/>
      <c r="K14" s="67"/>
      <c r="L14" s="78"/>
      <c r="M14" s="67"/>
      <c r="N14" s="68"/>
      <c r="O14" s="69"/>
      <c r="P14" s="83" t="n">
        <v>0.2</v>
      </c>
      <c r="Q14" s="76" t="s">
        <v>70</v>
      </c>
    </row>
    <row r="15" customFormat="false" ht="43.3" hidden="false" customHeight="false" outlineLevel="0" collapsed="false">
      <c r="B15" s="411"/>
      <c r="C15" s="86"/>
      <c r="D15" s="87"/>
      <c r="E15" s="88"/>
      <c r="F15" s="87"/>
      <c r="G15" s="89"/>
      <c r="H15" s="82" t="n">
        <f aca="false">H13*(100%+H14)</f>
        <v>0.0993055555555556</v>
      </c>
      <c r="I15" s="77" t="s">
        <v>71</v>
      </c>
      <c r="J15" s="90"/>
      <c r="K15" s="91"/>
      <c r="L15" s="92"/>
      <c r="M15" s="93"/>
      <c r="N15" s="94"/>
      <c r="O15" s="95"/>
      <c r="P15" s="96" t="n">
        <f aca="false">P13*(100%+P14)</f>
        <v>0.0683333333333333</v>
      </c>
      <c r="Q15" s="97" t="s">
        <v>71</v>
      </c>
    </row>
    <row r="16" customFormat="false" ht="24.75" hidden="false" customHeight="true" outlineLevel="0" collapsed="false">
      <c r="B16" s="412" t="s">
        <v>168</v>
      </c>
      <c r="C16" s="412"/>
      <c r="D16" s="412"/>
      <c r="E16" s="412"/>
      <c r="F16" s="412"/>
      <c r="G16" s="412"/>
      <c r="H16" s="412"/>
      <c r="I16" s="412"/>
      <c r="J16" s="413" t="s">
        <v>169</v>
      </c>
      <c r="K16" s="413"/>
      <c r="L16" s="413"/>
      <c r="M16" s="413"/>
      <c r="N16" s="413"/>
      <c r="O16" s="413"/>
      <c r="P16" s="413"/>
      <c r="Q16" s="413"/>
    </row>
    <row r="17" customFormat="false" ht="24.75" hidden="false" customHeight="true" outlineLevel="0" collapsed="false">
      <c r="B17" s="412"/>
      <c r="C17" s="412"/>
      <c r="D17" s="412"/>
      <c r="E17" s="412"/>
      <c r="F17" s="412"/>
      <c r="G17" s="412"/>
      <c r="H17" s="412"/>
      <c r="I17" s="412"/>
      <c r="J17" s="413"/>
      <c r="K17" s="413"/>
      <c r="L17" s="413"/>
      <c r="M17" s="413"/>
      <c r="N17" s="413"/>
      <c r="O17" s="413"/>
      <c r="P17" s="413"/>
      <c r="Q17" s="413"/>
    </row>
    <row r="18" customFormat="false" ht="24.75" hidden="false" customHeight="true" outlineLevel="0" collapsed="false">
      <c r="B18" s="412"/>
      <c r="C18" s="412"/>
      <c r="D18" s="412"/>
      <c r="E18" s="412"/>
      <c r="F18" s="412"/>
      <c r="G18" s="412"/>
      <c r="H18" s="412"/>
      <c r="I18" s="412"/>
      <c r="J18" s="413"/>
      <c r="K18" s="413"/>
      <c r="L18" s="413"/>
      <c r="M18" s="413"/>
      <c r="N18" s="413"/>
      <c r="O18" s="413"/>
      <c r="P18" s="413"/>
      <c r="Q18" s="413"/>
    </row>
    <row r="19" customFormat="false" ht="24.75" hidden="false" customHeight="true" outlineLevel="0" collapsed="false">
      <c r="B19" s="412"/>
      <c r="C19" s="412"/>
      <c r="D19" s="412"/>
      <c r="E19" s="412"/>
      <c r="F19" s="412"/>
      <c r="G19" s="412"/>
      <c r="H19" s="412"/>
      <c r="I19" s="412"/>
      <c r="J19" s="413"/>
      <c r="K19" s="413"/>
      <c r="L19" s="413"/>
      <c r="M19" s="413"/>
      <c r="N19" s="413"/>
      <c r="O19" s="413"/>
      <c r="P19" s="413"/>
      <c r="Q19" s="413"/>
    </row>
    <row r="20" customFormat="false" ht="37.5" hidden="false" customHeight="false" outlineLevel="0" collapsed="false">
      <c r="B20" s="100" t="s">
        <v>74</v>
      </c>
      <c r="C20" s="101" t="s">
        <v>170</v>
      </c>
      <c r="D20" s="101"/>
      <c r="E20" s="101"/>
      <c r="F20" s="101"/>
      <c r="G20" s="101"/>
      <c r="H20" s="101"/>
      <c r="I20" s="101"/>
      <c r="J20" s="102" t="s">
        <v>76</v>
      </c>
      <c r="K20" s="103" t="s">
        <v>171</v>
      </c>
      <c r="L20" s="103"/>
      <c r="M20" s="103"/>
      <c r="N20" s="103"/>
      <c r="O20" s="103"/>
      <c r="P20" s="103"/>
      <c r="Q20" s="103"/>
    </row>
    <row r="21" customFormat="false" ht="37.5" hidden="false" customHeight="false" outlineLevel="0" collapsed="false">
      <c r="B21" s="104"/>
      <c r="C21" s="105"/>
      <c r="D21" s="105"/>
      <c r="E21" s="105"/>
      <c r="F21" s="105"/>
      <c r="G21" s="105"/>
      <c r="H21" s="105"/>
      <c r="I21" s="105"/>
      <c r="J21" s="106"/>
      <c r="K21" s="107"/>
      <c r="L21" s="108"/>
      <c r="M21" s="109"/>
      <c r="N21" s="106"/>
      <c r="O21" s="106"/>
      <c r="P21" s="106"/>
      <c r="Q21" s="110"/>
    </row>
    <row r="22" customFormat="false" ht="37.5" hidden="true" customHeight="false" outlineLevel="0" collapsed="false">
      <c r="B22" s="111" t="s">
        <v>78</v>
      </c>
      <c r="C22" s="112" t="n">
        <f aca="false" t="array" ref="C22:C22">INDEX(C11:C14,COUNT(C11:C14))+H15</f>
        <v>0.483333333333333</v>
      </c>
      <c r="D22" s="113"/>
      <c r="E22" s="113"/>
      <c r="F22" s="113"/>
      <c r="G22" s="113"/>
      <c r="H22" s="113"/>
      <c r="I22" s="113"/>
      <c r="J22" s="114" t="s">
        <v>78</v>
      </c>
      <c r="K22" s="115" t="n">
        <f aca="false" t="array" ref="K22:K22">INDEX(K11:K14,COUNT(K11:K14))+P15</f>
        <v>0.493333333333333</v>
      </c>
      <c r="M22" s="116"/>
      <c r="N22" s="117"/>
      <c r="O22" s="117"/>
      <c r="P22" s="117"/>
      <c r="Q22" s="118"/>
    </row>
    <row r="23" customFormat="false" ht="37.5" hidden="false" customHeight="false" outlineLevel="0" collapsed="false">
      <c r="B23" s="119"/>
      <c r="C23" s="120"/>
      <c r="D23" s="121"/>
      <c r="E23" s="120"/>
      <c r="F23" s="120"/>
      <c r="G23" s="120"/>
      <c r="H23" s="120"/>
      <c r="I23" s="120"/>
      <c r="J23" s="122"/>
      <c r="K23" s="123"/>
      <c r="L23" s="124"/>
      <c r="M23" s="123"/>
      <c r="N23" s="123"/>
      <c r="O23" s="123"/>
      <c r="P23" s="123"/>
      <c r="Q23" s="125"/>
    </row>
    <row r="24" customFormat="false" ht="43.3" hidden="false" customHeight="false" outlineLevel="0" collapsed="false">
      <c r="B24" s="126" t="s">
        <v>79</v>
      </c>
      <c r="C24" s="127" t="n">
        <v>0.483333333333333</v>
      </c>
      <c r="D24" s="128" t="s">
        <v>172</v>
      </c>
      <c r="E24" s="128"/>
      <c r="F24" s="128"/>
      <c r="G24" s="128"/>
      <c r="H24" s="128"/>
      <c r="I24" s="128"/>
      <c r="J24" s="129" t="s">
        <v>173</v>
      </c>
      <c r="K24" s="129"/>
      <c r="L24" s="129"/>
      <c r="M24" s="129"/>
      <c r="N24" s="129"/>
      <c r="O24" s="129"/>
      <c r="P24" s="129"/>
      <c r="Q24" s="129"/>
    </row>
    <row r="25" customFormat="false" ht="43.3" hidden="false" customHeight="false" outlineLevel="0" collapsed="false">
      <c r="B25" s="130" t="s">
        <v>82</v>
      </c>
      <c r="C25" s="131" t="n">
        <v>0</v>
      </c>
      <c r="D25" s="132" t="s">
        <v>174</v>
      </c>
      <c r="E25" s="132"/>
      <c r="F25" s="132"/>
      <c r="G25" s="132"/>
      <c r="H25" s="132"/>
      <c r="I25" s="132"/>
      <c r="J25" s="414" t="s">
        <v>175</v>
      </c>
      <c r="K25" s="414"/>
      <c r="L25" s="414"/>
      <c r="M25" s="414"/>
      <c r="N25" s="414"/>
      <c r="O25" s="414"/>
      <c r="P25" s="414"/>
      <c r="Q25" s="414"/>
    </row>
    <row r="26" customFormat="false" ht="37.5" hidden="false" customHeight="false" outlineLevel="0" collapsed="false">
      <c r="B26" s="134"/>
      <c r="C26" s="135"/>
      <c r="D26" s="136"/>
      <c r="E26" s="137"/>
      <c r="F26" s="137"/>
      <c r="G26" s="137"/>
      <c r="H26" s="137"/>
      <c r="I26" s="137"/>
      <c r="J26" s="136"/>
      <c r="K26" s="136"/>
      <c r="L26" s="138"/>
      <c r="M26" s="139"/>
      <c r="N26" s="136"/>
      <c r="O26" s="136"/>
      <c r="P26" s="136"/>
      <c r="Q26" s="140"/>
    </row>
    <row r="27" customFormat="false" ht="60" hidden="false" customHeight="true" outlineLevel="0" collapsed="false">
      <c r="B27" s="141" t="s">
        <v>85</v>
      </c>
      <c r="C27" s="141"/>
      <c r="D27" s="141"/>
      <c r="E27" s="141"/>
      <c r="F27" s="141"/>
      <c r="G27" s="141"/>
      <c r="H27" s="141"/>
      <c r="I27" s="141"/>
      <c r="J27" s="141" t="s">
        <v>86</v>
      </c>
      <c r="K27" s="141"/>
      <c r="L27" s="141"/>
      <c r="M27" s="141"/>
      <c r="N27" s="141"/>
      <c r="O27" s="141"/>
      <c r="P27" s="141"/>
      <c r="Q27" s="141"/>
    </row>
    <row r="28" customFormat="false" ht="24.75" hidden="false" customHeight="true" outlineLevel="0" collapsed="false">
      <c r="B28" s="412" t="s">
        <v>176</v>
      </c>
      <c r="C28" s="412"/>
      <c r="D28" s="412"/>
      <c r="E28" s="412"/>
      <c r="F28" s="412"/>
      <c r="G28" s="412"/>
      <c r="H28" s="412"/>
      <c r="I28" s="412"/>
      <c r="J28" s="412" t="s">
        <v>177</v>
      </c>
      <c r="K28" s="412"/>
      <c r="L28" s="412"/>
      <c r="M28" s="412"/>
      <c r="N28" s="412"/>
      <c r="O28" s="412"/>
      <c r="P28" s="412"/>
      <c r="Q28" s="412"/>
    </row>
    <row r="29" customFormat="false" ht="24.75" hidden="false" customHeight="true" outlineLevel="0" collapsed="false">
      <c r="B29" s="412"/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</row>
    <row r="30" customFormat="false" ht="24.75" hidden="false" customHeight="true" outlineLevel="0" collapsed="false">
      <c r="B30" s="412"/>
      <c r="C30" s="412"/>
      <c r="D30" s="412"/>
      <c r="E30" s="412"/>
      <c r="F30" s="412"/>
      <c r="G30" s="412"/>
      <c r="H30" s="412"/>
      <c r="I30" s="412"/>
      <c r="J30" s="412"/>
      <c r="K30" s="412"/>
      <c r="L30" s="412"/>
      <c r="M30" s="412"/>
      <c r="N30" s="412"/>
      <c r="O30" s="412"/>
      <c r="P30" s="412"/>
      <c r="Q30" s="412"/>
    </row>
    <row r="31" customFormat="false" ht="24.75" hidden="false" customHeight="true" outlineLevel="0" collapsed="false">
      <c r="B31" s="412"/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</row>
    <row r="32" customFormat="false" ht="39.75" hidden="false" customHeight="true" outlineLevel="0" collapsed="false">
      <c r="B32" s="143" t="s">
        <v>89</v>
      </c>
      <c r="C32" s="144" t="s">
        <v>178</v>
      </c>
      <c r="D32" s="144"/>
      <c r="E32" s="144"/>
      <c r="F32" s="144"/>
      <c r="G32" s="144"/>
      <c r="H32" s="144"/>
      <c r="I32" s="144"/>
      <c r="J32" s="145" t="s">
        <v>91</v>
      </c>
      <c r="K32" s="347" t="s">
        <v>179</v>
      </c>
      <c r="L32" s="347"/>
      <c r="M32" s="347"/>
      <c r="N32" s="347"/>
      <c r="O32" s="347"/>
      <c r="P32" s="347"/>
      <c r="Q32" s="347"/>
    </row>
    <row r="33" customFormat="false" ht="37.5" hidden="true" customHeight="false" outlineLevel="0" collapsed="false">
      <c r="B33" s="147" t="s">
        <v>92</v>
      </c>
      <c r="C33" s="148" t="s">
        <v>93</v>
      </c>
      <c r="D33" s="149" t="n">
        <f aca="false">C25 +H41</f>
        <v>0.0527777777777778</v>
      </c>
      <c r="E33" s="150"/>
      <c r="F33" s="105"/>
      <c r="G33" s="105"/>
      <c r="H33" s="151"/>
      <c r="I33" s="152"/>
      <c r="J33" s="148" t="s">
        <v>94</v>
      </c>
      <c r="K33" s="148" t="s">
        <v>93</v>
      </c>
      <c r="L33" s="153" t="n">
        <f aca="false">C25+P41</f>
        <v>0.0241666666666667</v>
      </c>
      <c r="N33" s="106"/>
      <c r="O33" s="106"/>
      <c r="P33" s="151"/>
      <c r="Q33" s="110"/>
    </row>
    <row r="34" customFormat="false" ht="37.5" hidden="false" customHeight="false" outlineLevel="0" collapsed="false">
      <c r="B34" s="154"/>
      <c r="C34" s="155"/>
      <c r="D34" s="156"/>
      <c r="E34" s="157"/>
      <c r="F34" s="158"/>
      <c r="G34" s="158"/>
      <c r="I34" s="159"/>
      <c r="J34" s="160"/>
      <c r="K34" s="161"/>
      <c r="L34" s="162"/>
      <c r="M34" s="163"/>
      <c r="N34" s="164"/>
      <c r="O34" s="164"/>
      <c r="Q34" s="165"/>
    </row>
    <row r="35" customFormat="false" ht="37.5" hidden="false" customHeight="false" outlineLevel="0" collapsed="false">
      <c r="B35" s="166" t="s">
        <v>95</v>
      </c>
      <c r="C35" s="167" t="s">
        <v>50</v>
      </c>
      <c r="D35" s="167" t="s">
        <v>51</v>
      </c>
      <c r="E35" s="167" t="s">
        <v>56</v>
      </c>
      <c r="F35" s="167" t="s">
        <v>51</v>
      </c>
      <c r="G35" s="167" t="s">
        <v>96</v>
      </c>
      <c r="H35" s="168" t="s">
        <v>54</v>
      </c>
      <c r="I35" s="168"/>
      <c r="J35" s="59" t="s">
        <v>97</v>
      </c>
      <c r="K35" s="169" t="s">
        <v>50</v>
      </c>
      <c r="L35" s="170" t="s">
        <v>51</v>
      </c>
      <c r="M35" s="171" t="s">
        <v>56</v>
      </c>
      <c r="N35" s="172" t="s">
        <v>51</v>
      </c>
      <c r="O35" s="173" t="s">
        <v>96</v>
      </c>
      <c r="P35" s="168" t="s">
        <v>54</v>
      </c>
      <c r="Q35" s="168"/>
    </row>
    <row r="36" customFormat="false" ht="43.3" hidden="false" customHeight="false" outlineLevel="0" collapsed="false">
      <c r="B36" s="174" t="s">
        <v>180</v>
      </c>
      <c r="C36" s="73"/>
      <c r="D36" s="175"/>
      <c r="E36" s="176" t="n">
        <v>0.639583333333333</v>
      </c>
      <c r="F36" s="78" t="n">
        <v>1</v>
      </c>
      <c r="G36" s="177" t="s">
        <v>161</v>
      </c>
      <c r="H36" s="70" t="s">
        <v>181</v>
      </c>
      <c r="I36" s="77" t="s">
        <v>58</v>
      </c>
      <c r="J36" s="178" t="s">
        <v>182</v>
      </c>
      <c r="K36" s="179"/>
      <c r="L36" s="74"/>
      <c r="M36" s="176" t="n">
        <v>0.6375</v>
      </c>
      <c r="N36" s="68" t="s">
        <v>183</v>
      </c>
      <c r="O36" s="180"/>
      <c r="P36" s="181" t="s">
        <v>184</v>
      </c>
      <c r="Q36" s="182" t="s">
        <v>58</v>
      </c>
    </row>
    <row r="37" customFormat="false" ht="43.3" hidden="false" customHeight="false" outlineLevel="0" collapsed="false">
      <c r="B37" s="72" t="s">
        <v>59</v>
      </c>
      <c r="C37" s="67" t="n">
        <v>0.661805555555556</v>
      </c>
      <c r="D37" s="415"/>
      <c r="E37" s="67"/>
      <c r="F37" s="68"/>
      <c r="G37" s="69" t="s">
        <v>7</v>
      </c>
      <c r="H37" s="70" t="n">
        <v>88</v>
      </c>
      <c r="I37" s="77" t="s">
        <v>62</v>
      </c>
      <c r="J37" s="72" t="s">
        <v>185</v>
      </c>
      <c r="K37" s="176" t="n">
        <v>0.648611111111111</v>
      </c>
      <c r="L37" s="184"/>
      <c r="M37" s="67" t="n">
        <v>0.65625</v>
      </c>
      <c r="N37" s="68" t="n">
        <v>4</v>
      </c>
      <c r="O37" s="69" t="s">
        <v>161</v>
      </c>
      <c r="P37" s="70" t="n">
        <v>9</v>
      </c>
      <c r="Q37" s="76" t="s">
        <v>62</v>
      </c>
      <c r="T37" s="24" t="s">
        <v>7</v>
      </c>
    </row>
    <row r="38" customFormat="false" ht="43.3" hidden="false" customHeight="false" outlineLevel="0" collapsed="false">
      <c r="B38" s="72"/>
      <c r="C38" s="176" t="s">
        <v>7</v>
      </c>
      <c r="D38" s="68"/>
      <c r="E38" s="67" t="s">
        <v>7</v>
      </c>
      <c r="F38" s="68" t="s">
        <v>7</v>
      </c>
      <c r="G38" s="69"/>
      <c r="H38" s="70" t="n">
        <v>175</v>
      </c>
      <c r="I38" s="77" t="s">
        <v>56</v>
      </c>
      <c r="J38" s="72" t="s">
        <v>59</v>
      </c>
      <c r="K38" s="67" t="n">
        <v>0.682638888888889</v>
      </c>
      <c r="L38" s="78"/>
      <c r="M38" s="67"/>
      <c r="N38" s="68" t="s">
        <v>7</v>
      </c>
      <c r="O38" s="69"/>
      <c r="P38" s="70" t="n">
        <v>138</v>
      </c>
      <c r="Q38" s="76" t="s">
        <v>56</v>
      </c>
    </row>
    <row r="39" customFormat="false" ht="43.3" hidden="false" customHeight="false" outlineLevel="0" collapsed="false">
      <c r="B39" s="72"/>
      <c r="C39" s="67"/>
      <c r="D39" s="68"/>
      <c r="E39" s="67" t="s">
        <v>7</v>
      </c>
      <c r="F39" s="68" t="s">
        <v>7</v>
      </c>
      <c r="G39" s="69"/>
      <c r="H39" s="82" t="n">
        <v>0.0527777777777778</v>
      </c>
      <c r="I39" s="77" t="s">
        <v>69</v>
      </c>
      <c r="J39" s="72"/>
      <c r="K39" s="67"/>
      <c r="L39" s="78"/>
      <c r="M39" s="67" t="s">
        <v>7</v>
      </c>
      <c r="N39" s="68" t="s">
        <v>7</v>
      </c>
      <c r="O39" s="69" t="s">
        <v>7</v>
      </c>
      <c r="P39" s="82" t="n">
        <v>0.0201388888888889</v>
      </c>
      <c r="Q39" s="76" t="s">
        <v>69</v>
      </c>
    </row>
    <row r="40" customFormat="false" ht="43.3" hidden="false" customHeight="false" outlineLevel="0" collapsed="false">
      <c r="B40" s="72"/>
      <c r="C40" s="67"/>
      <c r="D40" s="68"/>
      <c r="E40" s="67" t="s">
        <v>7</v>
      </c>
      <c r="F40" s="68" t="s">
        <v>7</v>
      </c>
      <c r="G40" s="69" t="s">
        <v>7</v>
      </c>
      <c r="H40" s="83" t="n">
        <v>0</v>
      </c>
      <c r="I40" s="84" t="s">
        <v>70</v>
      </c>
      <c r="J40" s="72"/>
      <c r="K40" s="67"/>
      <c r="L40" s="78"/>
      <c r="M40" s="67"/>
      <c r="N40" s="68"/>
      <c r="O40" s="69"/>
      <c r="P40" s="83" t="n">
        <v>0.2</v>
      </c>
      <c r="Q40" s="185" t="s">
        <v>70</v>
      </c>
    </row>
    <row r="41" customFormat="false" ht="43.3" hidden="false" customHeight="false" outlineLevel="0" collapsed="false">
      <c r="B41" s="186"/>
      <c r="C41" s="93"/>
      <c r="D41" s="187"/>
      <c r="E41" s="67" t="s">
        <v>7</v>
      </c>
      <c r="F41" s="187"/>
      <c r="G41" s="95"/>
      <c r="H41" s="96" t="n">
        <f aca="false">H39*(100%+H40)</f>
        <v>0.0527777777777778</v>
      </c>
      <c r="I41" s="188" t="s">
        <v>71</v>
      </c>
      <c r="J41" s="90"/>
      <c r="K41" s="93" t="s">
        <v>7</v>
      </c>
      <c r="L41" s="187"/>
      <c r="M41" s="93"/>
      <c r="N41" s="187"/>
      <c r="O41" s="189"/>
      <c r="P41" s="96" t="n">
        <f aca="false">P39*(100%+P40)</f>
        <v>0.0241666666666667</v>
      </c>
      <c r="Q41" s="97" t="s">
        <v>71</v>
      </c>
    </row>
    <row r="42" customFormat="false" ht="37.5" hidden="false" customHeight="false" outlineLevel="0" collapsed="false">
      <c r="B42" s="154"/>
      <c r="C42" s="157"/>
      <c r="D42" s="156"/>
      <c r="E42" s="157"/>
      <c r="F42" s="190"/>
      <c r="G42" s="156"/>
      <c r="H42" s="161"/>
      <c r="I42" s="160"/>
      <c r="J42" s="191"/>
      <c r="K42" s="157"/>
      <c r="L42" s="156"/>
      <c r="M42" s="157"/>
      <c r="N42" s="156"/>
      <c r="O42" s="156"/>
      <c r="P42" s="161"/>
      <c r="Q42" s="192"/>
    </row>
    <row r="43" customFormat="false" ht="60" hidden="false" customHeight="true" outlineLevel="0" collapsed="false">
      <c r="B43" s="193" t="s">
        <v>101</v>
      </c>
      <c r="C43" s="193"/>
      <c r="D43" s="193"/>
      <c r="E43" s="193"/>
      <c r="F43" s="193"/>
      <c r="G43" s="193"/>
      <c r="H43" s="193"/>
      <c r="I43" s="193"/>
      <c r="J43" s="194" t="s">
        <v>102</v>
      </c>
      <c r="K43" s="194"/>
      <c r="L43" s="194"/>
      <c r="M43" s="194"/>
      <c r="N43" s="194"/>
      <c r="O43" s="194"/>
      <c r="P43" s="194"/>
      <c r="Q43" s="194"/>
    </row>
    <row r="44" customFormat="false" ht="43.3" hidden="false" customHeight="false" outlineLevel="0" collapsed="false">
      <c r="B44" s="72" t="s">
        <v>59</v>
      </c>
      <c r="C44" s="73"/>
      <c r="D44" s="195" t="s">
        <v>7</v>
      </c>
      <c r="E44" s="67" t="n">
        <v>0.442361111111111</v>
      </c>
      <c r="F44" s="68" t="s">
        <v>103</v>
      </c>
      <c r="G44" s="69" t="s">
        <v>161</v>
      </c>
      <c r="H44" s="196"/>
      <c r="I44" s="160"/>
      <c r="J44" s="72" t="s">
        <v>186</v>
      </c>
      <c r="K44" s="73"/>
      <c r="L44" s="74"/>
      <c r="M44" s="67" t="n">
        <v>0.602083333333333</v>
      </c>
      <c r="N44" s="68"/>
      <c r="O44" s="197" t="s">
        <v>183</v>
      </c>
      <c r="P44" s="160"/>
      <c r="Q44" s="192"/>
    </row>
    <row r="45" customFormat="false" ht="43.3" hidden="false" customHeight="false" outlineLevel="0" collapsed="false">
      <c r="B45" s="72" t="s">
        <v>187</v>
      </c>
      <c r="C45" s="67" t="n">
        <v>0.46875</v>
      </c>
      <c r="D45" s="68" t="n">
        <v>4</v>
      </c>
      <c r="E45" s="67" t="n">
        <v>0.472916666666667</v>
      </c>
      <c r="F45" s="68" t="s">
        <v>183</v>
      </c>
      <c r="G45" s="69" t="s">
        <v>7</v>
      </c>
      <c r="H45" s="196"/>
      <c r="I45" s="160"/>
      <c r="J45" s="72" t="s">
        <v>185</v>
      </c>
      <c r="K45" s="67" t="n">
        <v>0.606944444444444</v>
      </c>
      <c r="L45" s="78"/>
      <c r="M45" s="67" t="n">
        <v>0.614583333333333</v>
      </c>
      <c r="N45" s="68" t="n">
        <v>4</v>
      </c>
      <c r="O45" s="197" t="s">
        <v>161</v>
      </c>
      <c r="P45" s="160"/>
      <c r="Q45" s="192"/>
    </row>
    <row r="46" customFormat="false" ht="43.3" hidden="false" customHeight="false" outlineLevel="0" collapsed="false">
      <c r="B46" s="72" t="s">
        <v>186</v>
      </c>
      <c r="C46" s="67" t="n">
        <v>0.476388888888889</v>
      </c>
      <c r="D46" s="68"/>
      <c r="E46" s="67"/>
      <c r="F46" s="68" t="s">
        <v>7</v>
      </c>
      <c r="G46" s="69"/>
      <c r="H46" s="196"/>
      <c r="I46" s="160"/>
      <c r="J46" s="72" t="s">
        <v>59</v>
      </c>
      <c r="K46" s="67" t="n">
        <v>0.640972222222222</v>
      </c>
      <c r="L46" s="78"/>
      <c r="M46" s="67"/>
      <c r="N46" s="68"/>
      <c r="O46" s="197"/>
      <c r="P46" s="160"/>
      <c r="Q46" s="192"/>
    </row>
    <row r="47" customFormat="false" ht="43.3" hidden="false" customHeight="false" outlineLevel="0" collapsed="false">
      <c r="B47" s="72"/>
      <c r="C47" s="67"/>
      <c r="D47" s="68"/>
      <c r="E47" s="67"/>
      <c r="F47" s="68"/>
      <c r="G47" s="69" t="s">
        <v>7</v>
      </c>
      <c r="H47" s="196"/>
      <c r="I47" s="160"/>
      <c r="J47" s="72"/>
      <c r="K47" s="67"/>
      <c r="L47" s="78"/>
      <c r="M47" s="67" t="s">
        <v>7</v>
      </c>
      <c r="N47" s="68"/>
      <c r="O47" s="197" t="s">
        <v>7</v>
      </c>
      <c r="P47" s="160"/>
      <c r="Q47" s="192"/>
    </row>
    <row r="48" customFormat="false" ht="43.3" hidden="false" customHeight="false" outlineLevel="0" collapsed="false">
      <c r="B48" s="416"/>
      <c r="C48" s="201" t="s">
        <v>7</v>
      </c>
      <c r="D48" s="200"/>
      <c r="E48" s="201"/>
      <c r="F48" s="200" t="s">
        <v>7</v>
      </c>
      <c r="G48" s="202"/>
      <c r="H48" s="196"/>
      <c r="I48" s="160"/>
      <c r="J48" s="198"/>
      <c r="K48" s="199"/>
      <c r="L48" s="203"/>
      <c r="M48" s="199" t="s">
        <v>7</v>
      </c>
      <c r="N48" s="204"/>
      <c r="O48" s="205"/>
      <c r="P48" s="160"/>
      <c r="Q48" s="206" t="s">
        <v>109</v>
      </c>
    </row>
    <row r="49" customFormat="false" ht="24.75" hidden="false" customHeight="true" outlineLevel="0" collapsed="false">
      <c r="B49" s="207" t="s">
        <v>188</v>
      </c>
      <c r="C49" s="207"/>
      <c r="D49" s="207"/>
      <c r="E49" s="207"/>
      <c r="F49" s="207"/>
      <c r="G49" s="207"/>
      <c r="H49" s="207"/>
      <c r="I49" s="207"/>
      <c r="J49" s="208" t="s">
        <v>189</v>
      </c>
      <c r="K49" s="208"/>
      <c r="L49" s="208"/>
      <c r="M49" s="208"/>
      <c r="N49" s="208"/>
      <c r="O49" s="208"/>
      <c r="P49" s="208"/>
      <c r="Q49" s="208"/>
      <c r="R49" s="24" t="s">
        <v>7</v>
      </c>
      <c r="S49" s="24" t="s">
        <v>7</v>
      </c>
      <c r="T49" s="24" t="s">
        <v>7</v>
      </c>
      <c r="U49" s="24" t="s">
        <v>7</v>
      </c>
    </row>
    <row r="50" customFormat="false" ht="24.75" hidden="false" customHeight="true" outlineLevel="0" collapsed="false">
      <c r="B50" s="207"/>
      <c r="C50" s="207"/>
      <c r="D50" s="207"/>
      <c r="E50" s="207"/>
      <c r="F50" s="207"/>
      <c r="G50" s="207"/>
      <c r="H50" s="207"/>
      <c r="I50" s="207"/>
      <c r="J50" s="208"/>
      <c r="K50" s="208"/>
      <c r="L50" s="208"/>
      <c r="M50" s="208"/>
      <c r="N50" s="208"/>
      <c r="O50" s="208"/>
      <c r="P50" s="208"/>
      <c r="Q50" s="208"/>
    </row>
    <row r="51" customFormat="false" ht="24.75" hidden="false" customHeight="true" outlineLevel="0" collapsed="false">
      <c r="B51" s="207"/>
      <c r="C51" s="207"/>
      <c r="D51" s="207"/>
      <c r="E51" s="207"/>
      <c r="F51" s="207"/>
      <c r="G51" s="207"/>
      <c r="H51" s="207"/>
      <c r="I51" s="207"/>
      <c r="J51" s="208"/>
      <c r="K51" s="208"/>
      <c r="L51" s="208"/>
      <c r="M51" s="208"/>
      <c r="N51" s="208"/>
      <c r="O51" s="208"/>
      <c r="P51" s="208"/>
      <c r="Q51" s="208"/>
    </row>
    <row r="52" customFormat="false" ht="24.75" hidden="false" customHeight="true" outlineLevel="0" collapsed="false">
      <c r="B52" s="207"/>
      <c r="C52" s="207"/>
      <c r="D52" s="207"/>
      <c r="E52" s="207"/>
      <c r="F52" s="207"/>
      <c r="G52" s="207"/>
      <c r="H52" s="207"/>
      <c r="I52" s="207"/>
      <c r="J52" s="208"/>
      <c r="K52" s="208"/>
      <c r="L52" s="208"/>
      <c r="M52" s="208"/>
      <c r="N52" s="208"/>
      <c r="O52" s="208"/>
      <c r="P52" s="208"/>
      <c r="Q52" s="208"/>
    </row>
    <row r="53" customFormat="false" ht="24.75" hidden="false" customHeight="true" outlineLevel="0" collapsed="false">
      <c r="B53" s="207"/>
      <c r="C53" s="207"/>
      <c r="D53" s="207"/>
      <c r="E53" s="207"/>
      <c r="F53" s="207"/>
      <c r="G53" s="207"/>
      <c r="H53" s="207"/>
      <c r="I53" s="207"/>
      <c r="J53" s="208"/>
      <c r="K53" s="208"/>
      <c r="L53" s="208"/>
      <c r="M53" s="208"/>
      <c r="N53" s="208"/>
      <c r="O53" s="208"/>
      <c r="P53" s="208"/>
      <c r="Q53" s="208"/>
    </row>
    <row r="54" customFormat="false" ht="19.5" hidden="false" customHeight="true" outlineLevel="0" collapsed="false">
      <c r="B54" s="207"/>
      <c r="C54" s="207"/>
      <c r="D54" s="207"/>
      <c r="E54" s="207"/>
      <c r="F54" s="207"/>
      <c r="G54" s="207"/>
      <c r="H54" s="207"/>
      <c r="I54" s="207"/>
      <c r="J54" s="208"/>
      <c r="K54" s="208"/>
      <c r="L54" s="208"/>
      <c r="M54" s="208"/>
      <c r="N54" s="208"/>
      <c r="O54" s="208"/>
      <c r="P54" s="208"/>
      <c r="Q54" s="208"/>
    </row>
    <row r="55" customFormat="false" ht="37.5" hidden="false" customHeight="false" outlineLevel="0" collapsed="false">
      <c r="M55" s="116"/>
      <c r="N55" s="117"/>
      <c r="O55" s="117"/>
      <c r="P55" s="117"/>
      <c r="Q55" s="117"/>
    </row>
    <row r="56" customFormat="false" ht="37.5" hidden="false" customHeight="false" outlineLevel="0" collapsed="false">
      <c r="B56" s="209" t="s">
        <v>112</v>
      </c>
      <c r="N56" s="106"/>
      <c r="O56" s="106"/>
      <c r="P56" s="151"/>
      <c r="Q56" s="210"/>
    </row>
    <row r="57" customFormat="false" ht="37.5" hidden="false" customHeight="false" outlineLevel="0" collapsed="false">
      <c r="B57" s="211" t="s">
        <v>113</v>
      </c>
      <c r="C57" s="212" t="s">
        <v>93</v>
      </c>
      <c r="D57" s="112" t="n">
        <f aca="false" t="array" ref="D57:D57">INDEX(C11:C14,COUNT(C11:C14))+H15</f>
        <v>0.483333333333333</v>
      </c>
      <c r="E57" s="213"/>
      <c r="F57" s="213"/>
      <c r="G57" s="213"/>
      <c r="H57" s="213"/>
      <c r="I57" s="213"/>
      <c r="J57" s="114" t="s">
        <v>114</v>
      </c>
      <c r="K57" s="212" t="s">
        <v>93</v>
      </c>
      <c r="L57" s="112" t="n">
        <f aca="false" t="array" ref="L57:L57">INDEX(K11:K14,COUNT(K11:K14))+P15</f>
        <v>0.493333333333333</v>
      </c>
    </row>
    <row r="58" customFormat="false" ht="37.5" hidden="false" customHeight="false" outlineLevel="0" collapsed="false">
      <c r="B58" s="147" t="s">
        <v>115</v>
      </c>
      <c r="C58" s="148" t="s">
        <v>93</v>
      </c>
      <c r="D58" s="214" t="n">
        <f aca="false">C25+H41</f>
        <v>0.0527777777777778</v>
      </c>
      <c r="E58" s="150" t="s">
        <v>7</v>
      </c>
      <c r="F58" s="215" t="s">
        <v>116</v>
      </c>
      <c r="G58" s="215"/>
      <c r="H58" s="216" t="n">
        <f aca="false">E36-D58</f>
        <v>0.586805555555556</v>
      </c>
      <c r="I58" s="122"/>
      <c r="J58" s="148" t="s">
        <v>117</v>
      </c>
      <c r="K58" s="148" t="s">
        <v>93</v>
      </c>
      <c r="L58" s="214" t="n">
        <f aca="false">C25+P41</f>
        <v>0.0241666666666667</v>
      </c>
      <c r="N58" s="215" t="s">
        <v>116</v>
      </c>
      <c r="O58" s="215"/>
      <c r="P58" s="217" t="n">
        <f aca="false">K37-L58</f>
        <v>0.624444444444445</v>
      </c>
    </row>
    <row r="61" customFormat="false" ht="37.5" hidden="false" customHeight="false" outlineLevel="0" collapsed="false">
      <c r="B61" s="218"/>
      <c r="C61" s="219"/>
      <c r="D61" s="48"/>
      <c r="E61" s="219"/>
      <c r="F61" s="219"/>
      <c r="G61" s="219"/>
      <c r="H61" s="219"/>
      <c r="I61" s="164"/>
      <c r="J61" s="220"/>
      <c r="K61" s="164"/>
      <c r="L61" s="221"/>
      <c r="M61" s="50"/>
      <c r="N61" s="219"/>
      <c r="O61" s="219"/>
      <c r="P61" s="164"/>
      <c r="Q61" s="164"/>
    </row>
    <row r="62" customFormat="false" ht="37.5" hidden="false" customHeight="false" outlineLevel="0" collapsed="false">
      <c r="B62" s="218"/>
      <c r="C62" s="219"/>
      <c r="D62" s="48"/>
      <c r="E62" s="219"/>
      <c r="F62" s="219"/>
      <c r="G62" s="219"/>
      <c r="H62" s="219"/>
      <c r="I62" s="164"/>
      <c r="J62" s="220"/>
      <c r="K62" s="164"/>
      <c r="L62" s="221"/>
      <c r="M62" s="50"/>
      <c r="N62" s="219"/>
      <c r="O62" s="219"/>
      <c r="P62" s="164"/>
      <c r="Q62" s="164"/>
    </row>
    <row r="63" customFormat="false" ht="37.5" hidden="false" customHeight="false" outlineLevel="0" collapsed="false">
      <c r="B63" s="222" t="s">
        <v>118</v>
      </c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</row>
    <row r="64" customFormat="false" ht="37.5" hidden="false" customHeight="false" outlineLevel="0" collapsed="false">
      <c r="B64" s="218"/>
      <c r="C64" s="219"/>
      <c r="D64" s="48"/>
      <c r="E64" s="219"/>
      <c r="F64" s="219"/>
      <c r="G64" s="219"/>
      <c r="H64" s="219"/>
      <c r="I64" s="164"/>
      <c r="J64" s="220"/>
      <c r="K64" s="164"/>
      <c r="L64" s="221"/>
      <c r="M64" s="50"/>
      <c r="N64" s="219"/>
      <c r="O64" s="219"/>
      <c r="P64" s="164"/>
      <c r="Q64" s="164"/>
    </row>
    <row r="65" customFormat="false" ht="37.5" hidden="false" customHeight="false" outlineLevel="0" collapsed="false">
      <c r="B65" s="218"/>
      <c r="C65" s="219"/>
      <c r="D65" s="48"/>
      <c r="E65" s="219"/>
      <c r="F65" s="219"/>
      <c r="G65" s="219"/>
      <c r="H65" s="219"/>
      <c r="I65" s="164"/>
      <c r="J65" s="220"/>
      <c r="K65" s="164"/>
      <c r="L65" s="221"/>
      <c r="M65" s="223" t="s">
        <v>119</v>
      </c>
      <c r="N65" s="223"/>
      <c r="O65" s="223"/>
      <c r="P65" s="223"/>
      <c r="Q65" s="223"/>
    </row>
    <row r="66" customFormat="false" ht="37.5" hidden="false" customHeight="false" outlineLevel="0" collapsed="false">
      <c r="B66" s="218" t="s">
        <v>120</v>
      </c>
      <c r="C66" s="224"/>
      <c r="D66" s="224"/>
      <c r="E66" s="224"/>
      <c r="F66" s="224"/>
      <c r="G66" s="224"/>
      <c r="H66" s="224"/>
      <c r="I66" s="224"/>
      <c r="J66" s="224"/>
      <c r="K66" s="225"/>
      <c r="L66" s="226"/>
      <c r="M66" s="227"/>
      <c r="N66" s="225"/>
      <c r="O66" s="228"/>
      <c r="P66" s="225"/>
      <c r="Q66" s="225"/>
    </row>
    <row r="67" customFormat="false" ht="37.5" hidden="false" customHeight="false" outlineLevel="0" collapsed="false">
      <c r="B67" s="218"/>
      <c r="C67" s="224"/>
      <c r="D67" s="224"/>
      <c r="E67" s="224"/>
      <c r="F67" s="224"/>
      <c r="G67" s="224"/>
      <c r="H67" s="224"/>
      <c r="I67" s="224"/>
      <c r="J67" s="224"/>
      <c r="K67" s="225"/>
      <c r="L67" s="226"/>
      <c r="M67" s="229" t="s">
        <v>121</v>
      </c>
      <c r="N67" s="225"/>
      <c r="O67" s="230" t="s">
        <v>7</v>
      </c>
      <c r="P67" s="225"/>
      <c r="Q67" s="225"/>
    </row>
    <row r="68" customFormat="false" ht="37.5" hidden="false" customHeight="false" outlineLevel="0" collapsed="false">
      <c r="B68" s="231"/>
      <c r="C68" s="224"/>
      <c r="D68" s="224"/>
      <c r="E68" s="224"/>
      <c r="F68" s="224"/>
      <c r="G68" s="224"/>
      <c r="H68" s="224"/>
      <c r="I68" s="224"/>
      <c r="J68" s="224"/>
      <c r="K68" s="225"/>
      <c r="L68" s="226"/>
      <c r="M68" s="227"/>
      <c r="N68" s="225"/>
      <c r="O68" s="228"/>
      <c r="P68" s="225"/>
      <c r="Q68" s="225"/>
    </row>
    <row r="69" customFormat="false" ht="37.5" hidden="false" customHeight="true" outlineLevel="0" collapsed="false">
      <c r="K69" s="225"/>
      <c r="L69" s="226"/>
      <c r="M69" s="232" t="s">
        <v>122</v>
      </c>
      <c r="N69" s="225"/>
      <c r="O69" s="230"/>
      <c r="P69" s="225"/>
      <c r="Q69" s="225"/>
    </row>
    <row r="70" customFormat="false" ht="37.5" hidden="false" customHeight="false" outlineLevel="0" collapsed="false">
      <c r="C70" s="233"/>
      <c r="D70" s="233"/>
      <c r="E70" s="233"/>
      <c r="F70" s="233"/>
      <c r="G70" s="233"/>
      <c r="H70" s="233"/>
      <c r="I70" s="233"/>
      <c r="J70" s="233"/>
      <c r="K70" s="225"/>
      <c r="L70" s="226"/>
      <c r="M70" s="227" t="s">
        <v>7</v>
      </c>
      <c r="N70" s="225"/>
      <c r="O70" s="228" t="s">
        <v>7</v>
      </c>
      <c r="P70" s="225"/>
      <c r="Q70" s="225"/>
    </row>
    <row r="71" customFormat="false" ht="37.5" hidden="false" customHeight="false" outlineLevel="0" collapsed="false">
      <c r="B71" s="231" t="s">
        <v>123</v>
      </c>
      <c r="C71" s="233"/>
      <c r="D71" s="233"/>
      <c r="E71" s="233"/>
      <c r="F71" s="233"/>
      <c r="G71" s="233"/>
      <c r="H71" s="233"/>
      <c r="I71" s="233"/>
      <c r="J71" s="233"/>
      <c r="K71" s="225"/>
      <c r="L71" s="226"/>
      <c r="M71" s="227" t="s">
        <v>124</v>
      </c>
      <c r="N71" s="225"/>
      <c r="O71" s="230" t="s">
        <v>7</v>
      </c>
      <c r="P71" s="225"/>
      <c r="Q71" s="225"/>
    </row>
    <row r="72" customFormat="false" ht="37.5" hidden="false" customHeight="false" outlineLevel="0" collapsed="false">
      <c r="B72" s="231"/>
      <c r="C72" s="233"/>
      <c r="D72" s="233"/>
      <c r="E72" s="233"/>
      <c r="F72" s="233"/>
      <c r="G72" s="233"/>
      <c r="H72" s="233"/>
      <c r="I72" s="233"/>
      <c r="J72" s="233"/>
      <c r="K72" s="225"/>
      <c r="L72" s="226"/>
      <c r="M72" s="50"/>
      <c r="N72" s="219"/>
      <c r="O72" s="228"/>
      <c r="P72" s="225"/>
      <c r="Q72" s="225"/>
    </row>
    <row r="73" customFormat="false" ht="37.5" hidden="false" customHeight="false" outlineLevel="0" collapsed="false">
      <c r="B73" s="231"/>
      <c r="C73" s="219"/>
      <c r="D73" s="48"/>
      <c r="E73" s="219"/>
      <c r="F73" s="219"/>
      <c r="G73" s="219"/>
      <c r="H73" s="219"/>
      <c r="I73" s="164"/>
      <c r="J73" s="220"/>
      <c r="K73" s="225"/>
      <c r="L73" s="226"/>
      <c r="M73" s="50" t="s">
        <v>125</v>
      </c>
      <c r="N73" s="219"/>
      <c r="O73" s="230" t="n">
        <f aca="false">SUM(O67:O72)</f>
        <v>0</v>
      </c>
      <c r="P73" s="225"/>
      <c r="Q73" s="225"/>
    </row>
    <row r="74" customFormat="false" ht="37.5" hidden="false" customHeight="false" outlineLevel="0" collapsed="false">
      <c r="B74" s="231" t="s">
        <v>126</v>
      </c>
      <c r="C74" s="224"/>
      <c r="D74" s="224"/>
      <c r="E74" s="224"/>
      <c r="F74" s="224"/>
      <c r="G74" s="224"/>
      <c r="H74" s="224"/>
      <c r="I74" s="224"/>
      <c r="J74" s="224"/>
      <c r="K74" s="225"/>
      <c r="L74" s="226"/>
      <c r="M74" s="50"/>
      <c r="N74" s="219"/>
      <c r="O74" s="228"/>
      <c r="P74" s="225"/>
      <c r="Q74" s="225"/>
    </row>
    <row r="75" customFormat="false" ht="37.5" hidden="false" customHeight="false" outlineLevel="0" collapsed="false">
      <c r="B75" s="231"/>
      <c r="C75" s="224"/>
      <c r="D75" s="224"/>
      <c r="E75" s="224"/>
      <c r="F75" s="224"/>
      <c r="G75" s="224"/>
      <c r="H75" s="224"/>
      <c r="I75" s="224"/>
      <c r="J75" s="224"/>
      <c r="K75" s="164"/>
      <c r="L75" s="221"/>
      <c r="N75" s="164"/>
      <c r="O75" s="164"/>
      <c r="P75" s="164"/>
      <c r="Q75" s="234"/>
    </row>
    <row r="76" customFormat="false" ht="37.5" hidden="false" customHeight="false" outlineLevel="0" collapsed="false">
      <c r="B76" s="218"/>
      <c r="C76" s="224"/>
      <c r="D76" s="224"/>
      <c r="E76" s="224"/>
      <c r="F76" s="224"/>
      <c r="G76" s="224"/>
      <c r="H76" s="224"/>
      <c r="I76" s="224"/>
      <c r="J76" s="224"/>
      <c r="K76" s="164"/>
      <c r="L76" s="221"/>
      <c r="M76" s="235"/>
      <c r="N76" s="235"/>
      <c r="O76" s="235"/>
      <c r="P76" s="235"/>
      <c r="Q76" s="235"/>
    </row>
    <row r="77" customFormat="false" ht="37.5" hidden="false" customHeight="false" outlineLevel="0" collapsed="false">
      <c r="C77" s="164"/>
      <c r="D77" s="236"/>
      <c r="E77" s="164"/>
      <c r="F77" s="164"/>
      <c r="G77" s="164"/>
      <c r="H77" s="164"/>
      <c r="I77" s="164"/>
      <c r="J77" s="164"/>
      <c r="K77" s="164"/>
      <c r="L77" s="221"/>
      <c r="M77" s="50"/>
      <c r="N77" s="219"/>
      <c r="O77" s="234"/>
      <c r="P77" s="234"/>
      <c r="Q77" s="234"/>
    </row>
    <row r="78" customFormat="false" ht="37.5" hidden="false" customHeight="false" outlineLevel="0" collapsed="false">
      <c r="B78" s="237" t="s">
        <v>127</v>
      </c>
      <c r="C78" s="224"/>
      <c r="D78" s="224"/>
      <c r="E78" s="224"/>
      <c r="F78" s="224"/>
      <c r="G78" s="224"/>
      <c r="H78" s="224"/>
      <c r="I78" s="224"/>
      <c r="J78" s="224"/>
      <c r="K78" s="164"/>
      <c r="L78" s="221"/>
      <c r="M78" s="408"/>
      <c r="N78" s="408"/>
      <c r="O78" s="408"/>
      <c r="P78" s="408"/>
      <c r="Q78" s="408"/>
    </row>
    <row r="79" customFormat="false" ht="37.5" hidden="false" customHeight="false" outlineLevel="0" collapsed="false">
      <c r="B79" s="218"/>
      <c r="C79" s="224"/>
      <c r="D79" s="224"/>
      <c r="E79" s="224"/>
      <c r="F79" s="224"/>
      <c r="G79" s="224"/>
      <c r="H79" s="224"/>
      <c r="I79" s="224"/>
      <c r="J79" s="224"/>
      <c r="K79" s="164"/>
      <c r="L79" s="221"/>
      <c r="M79" s="408"/>
      <c r="N79" s="408"/>
      <c r="O79" s="408"/>
      <c r="P79" s="408"/>
      <c r="Q79" s="408"/>
    </row>
    <row r="80" customFormat="false" ht="37.5" hidden="false" customHeight="false" outlineLevel="0" collapsed="false">
      <c r="C80" s="224"/>
      <c r="D80" s="224"/>
      <c r="E80" s="224"/>
      <c r="F80" s="224"/>
      <c r="G80" s="224"/>
      <c r="H80" s="224"/>
      <c r="I80" s="224"/>
      <c r="J80" s="224"/>
      <c r="M80" s="408"/>
      <c r="N80" s="408"/>
      <c r="O80" s="408"/>
      <c r="P80" s="408"/>
      <c r="Q80" s="408"/>
    </row>
    <row r="81" customFormat="false" ht="37.5" hidden="false" customHeight="false" outlineLevel="0" collapsed="false">
      <c r="C81" s="224"/>
      <c r="D81" s="224"/>
      <c r="E81" s="224"/>
      <c r="F81" s="224"/>
      <c r="G81" s="224"/>
      <c r="H81" s="224"/>
      <c r="I81" s="224"/>
      <c r="J81" s="224"/>
      <c r="M81" s="408"/>
      <c r="N81" s="408"/>
      <c r="O81" s="408"/>
      <c r="P81" s="408"/>
      <c r="Q81" s="408"/>
    </row>
  </sheetData>
  <mergeCells count="41">
    <mergeCell ref="O2:Q2"/>
    <mergeCell ref="B4:I6"/>
    <mergeCell ref="J4:K5"/>
    <mergeCell ref="L4:N5"/>
    <mergeCell ref="O4:Q6"/>
    <mergeCell ref="J6:K6"/>
    <mergeCell ref="L6:N6"/>
    <mergeCell ref="B8:I8"/>
    <mergeCell ref="J8:Q8"/>
    <mergeCell ref="H9:I9"/>
    <mergeCell ref="P9:Q9"/>
    <mergeCell ref="B16:I19"/>
    <mergeCell ref="J16:Q19"/>
    <mergeCell ref="C20:I20"/>
    <mergeCell ref="K20:Q20"/>
    <mergeCell ref="D24:I24"/>
    <mergeCell ref="J24:Q24"/>
    <mergeCell ref="D25:I25"/>
    <mergeCell ref="J25:Q25"/>
    <mergeCell ref="B27:I27"/>
    <mergeCell ref="J27:Q27"/>
    <mergeCell ref="B28:I31"/>
    <mergeCell ref="J28:Q31"/>
    <mergeCell ref="C32:I32"/>
    <mergeCell ref="K32:Q32"/>
    <mergeCell ref="H35:I35"/>
    <mergeCell ref="P35:Q35"/>
    <mergeCell ref="B43:I43"/>
    <mergeCell ref="J43:Q43"/>
    <mergeCell ref="B49:I54"/>
    <mergeCell ref="J49:Q54"/>
    <mergeCell ref="F58:G58"/>
    <mergeCell ref="N58:O58"/>
    <mergeCell ref="B63:Q63"/>
    <mergeCell ref="M65:Q65"/>
    <mergeCell ref="C66:J68"/>
    <mergeCell ref="C70:J72"/>
    <mergeCell ref="C74:J76"/>
    <mergeCell ref="M76:Q76"/>
    <mergeCell ref="C78:J81"/>
    <mergeCell ref="M78:Q81"/>
  </mergeCells>
  <hyperlinks>
    <hyperlink ref="J6" r:id="rId1" display="bruno.f.keller@bluewin.ch"/>
    <hyperlink ref="C20" r:id="rId2" display="2025 Rorbas VM A"/>
    <hyperlink ref="K20" r:id="rId3" display="2025 Rorbas VM B"/>
    <hyperlink ref="J25" r:id="rId4" display="info@cafe-rebe.ch"/>
    <hyperlink ref="C32" r:id="rId5" display="2025 Rorbas NM A"/>
    <hyperlink ref="K32" r:id="rId6" display="2025 Rorbas NM B"/>
  </hyperlink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true"/>
  </sheetPr>
  <dimension ref="B2:T81"/>
  <sheetViews>
    <sheetView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selection pane="topLeft" activeCell="B2" activeCellId="0" sqref="B2"/>
    </sheetView>
  </sheetViews>
  <sheetFormatPr defaultColWidth="10.6640625" defaultRowHeight="37.5" zeroHeight="false" outlineLevelRow="0" outlineLevelCol="0"/>
  <cols>
    <col collapsed="false" customWidth="true" hidden="false" outlineLevel="0" max="1" min="1" style="24" width="0.89"/>
    <col collapsed="false" customWidth="true" hidden="false" outlineLevel="0" max="2" min="2" style="24" width="56.11"/>
    <col collapsed="false" customWidth="true" hidden="false" outlineLevel="0" max="7" min="3" style="25" width="17.89"/>
    <col collapsed="false" customWidth="true" hidden="false" outlineLevel="0" max="8" min="8" style="25" width="11.56"/>
    <col collapsed="false" customWidth="true" hidden="false" outlineLevel="0" max="9" min="9" style="25" width="11"/>
    <col collapsed="false" customWidth="true" hidden="false" outlineLevel="0" max="10" min="10" style="25" width="55.89"/>
    <col collapsed="false" customWidth="true" hidden="false" outlineLevel="0" max="12" min="11" style="25" width="17.89"/>
    <col collapsed="false" customWidth="true" hidden="false" outlineLevel="0" max="13" min="13" style="27" width="17.89"/>
    <col collapsed="false" customWidth="true" hidden="false" outlineLevel="0" max="15" min="14" style="25" width="17.89"/>
    <col collapsed="false" customWidth="true" hidden="false" outlineLevel="0" max="16" min="16" style="25" width="13.66"/>
    <col collapsed="false" customWidth="true" hidden="false" outlineLevel="0" max="17" min="17" style="25" width="11"/>
    <col collapsed="false" customWidth="false" hidden="false" outlineLevel="0" max="16384" min="18" style="24" width="10.66"/>
  </cols>
  <sheetData>
    <row r="2" customFormat="false" ht="43.3" hidden="false" customHeight="false" outlineLevel="0" collapsed="false">
      <c r="B2" s="239"/>
      <c r="C2" s="240"/>
      <c r="D2" s="240"/>
      <c r="E2" s="240"/>
      <c r="F2" s="240"/>
      <c r="G2" s="240"/>
      <c r="H2" s="240"/>
      <c r="I2" s="240"/>
      <c r="J2" s="240"/>
      <c r="K2" s="240"/>
      <c r="L2" s="241"/>
      <c r="M2" s="242"/>
      <c r="N2" s="243" t="s">
        <v>45</v>
      </c>
      <c r="O2" s="244" t="n">
        <v>45769</v>
      </c>
      <c r="P2" s="244"/>
      <c r="Q2" s="244"/>
    </row>
    <row r="3" customFormat="false" ht="37.5" hidden="false" customHeight="false" outlineLevel="0" collapsed="false">
      <c r="B3" s="245"/>
      <c r="C3" s="240"/>
      <c r="D3" s="240"/>
      <c r="E3" s="240"/>
      <c r="F3" s="240"/>
      <c r="G3" s="240"/>
      <c r="H3" s="240"/>
      <c r="I3" s="240"/>
      <c r="J3" s="240"/>
      <c r="K3" s="240"/>
      <c r="L3" s="241"/>
      <c r="M3" s="242"/>
      <c r="N3" s="240"/>
      <c r="O3" s="240"/>
      <c r="P3" s="240"/>
      <c r="Q3" s="246"/>
    </row>
    <row r="4" customFormat="false" ht="19.5" hidden="false" customHeight="true" outlineLevel="0" collapsed="false">
      <c r="B4" s="247" t="s">
        <v>190</v>
      </c>
      <c r="C4" s="247"/>
      <c r="D4" s="247"/>
      <c r="E4" s="247"/>
      <c r="F4" s="247"/>
      <c r="G4" s="247"/>
      <c r="H4" s="247"/>
      <c r="I4" s="247"/>
      <c r="J4" s="248" t="s">
        <v>22</v>
      </c>
      <c r="K4" s="248"/>
      <c r="L4" s="249" t="s">
        <v>191</v>
      </c>
      <c r="M4" s="249"/>
      <c r="N4" s="249"/>
      <c r="O4" s="417" t="n">
        <v>3.4825</v>
      </c>
      <c r="P4" s="417"/>
      <c r="Q4" s="417"/>
    </row>
    <row r="5" customFormat="false" ht="19.5" hidden="false" customHeight="true" outlineLevel="0" collapsed="false">
      <c r="B5" s="247"/>
      <c r="C5" s="247"/>
      <c r="D5" s="247"/>
      <c r="E5" s="247"/>
      <c r="F5" s="247"/>
      <c r="G5" s="247"/>
      <c r="H5" s="247"/>
      <c r="I5" s="247"/>
      <c r="J5" s="248"/>
      <c r="K5" s="248"/>
      <c r="L5" s="249"/>
      <c r="M5" s="249"/>
      <c r="N5" s="249"/>
      <c r="O5" s="417"/>
      <c r="P5" s="417"/>
      <c r="Q5" s="417"/>
    </row>
    <row r="6" customFormat="false" ht="37.5" hidden="false" customHeight="false" outlineLevel="0" collapsed="false">
      <c r="B6" s="247"/>
      <c r="C6" s="247"/>
      <c r="D6" s="247"/>
      <c r="E6" s="247"/>
      <c r="F6" s="247"/>
      <c r="G6" s="247"/>
      <c r="H6" s="247"/>
      <c r="I6" s="247"/>
      <c r="J6" s="42" t="s">
        <v>192</v>
      </c>
      <c r="K6" s="42"/>
      <c r="L6" s="418" t="str">
        <f aca="false">HYPERLINK("mailto:"&amp;J6,"Anmeldung")</f>
        <v>Anmeldung</v>
      </c>
      <c r="M6" s="418"/>
      <c r="N6" s="418"/>
      <c r="O6" s="417"/>
      <c r="P6" s="417"/>
      <c r="Q6" s="417"/>
    </row>
    <row r="7" customFormat="false" ht="37.5" hidden="false" customHeight="false" outlineLevel="0" collapsed="false">
      <c r="B7" s="251"/>
      <c r="C7" s="252"/>
      <c r="D7" s="253"/>
      <c r="E7" s="252"/>
      <c r="F7" s="252"/>
      <c r="G7" s="252"/>
      <c r="H7" s="252"/>
      <c r="I7" s="252"/>
      <c r="J7" s="254"/>
      <c r="K7" s="255"/>
      <c r="L7" s="256"/>
      <c r="M7" s="257"/>
      <c r="N7" s="51"/>
      <c r="O7" s="51"/>
      <c r="P7" s="258"/>
      <c r="Q7" s="259"/>
    </row>
    <row r="8" customFormat="false" ht="39.75" hidden="false" customHeight="true" outlineLevel="0" collapsed="false">
      <c r="B8" s="260" t="s">
        <v>47</v>
      </c>
      <c r="C8" s="260"/>
      <c r="D8" s="260"/>
      <c r="E8" s="260"/>
      <c r="F8" s="260"/>
      <c r="G8" s="260"/>
      <c r="H8" s="260"/>
      <c r="I8" s="260"/>
      <c r="J8" s="260" t="s">
        <v>48</v>
      </c>
      <c r="K8" s="260"/>
      <c r="L8" s="260"/>
      <c r="M8" s="260"/>
      <c r="N8" s="260"/>
      <c r="O8" s="260"/>
      <c r="P8" s="260"/>
      <c r="Q8" s="260"/>
    </row>
    <row r="9" customFormat="false" ht="37.5" hidden="false" customHeight="false" outlineLevel="0" collapsed="false">
      <c r="B9" s="261" t="s">
        <v>49</v>
      </c>
      <c r="C9" s="262" t="s">
        <v>50</v>
      </c>
      <c r="D9" s="263" t="s">
        <v>51</v>
      </c>
      <c r="E9" s="262" t="s">
        <v>52</v>
      </c>
      <c r="F9" s="262" t="s">
        <v>51</v>
      </c>
      <c r="G9" s="262" t="s">
        <v>53</v>
      </c>
      <c r="H9" s="264" t="s">
        <v>54</v>
      </c>
      <c r="I9" s="264"/>
      <c r="J9" s="265" t="s">
        <v>55</v>
      </c>
      <c r="K9" s="266" t="s">
        <v>50</v>
      </c>
      <c r="L9" s="267" t="s">
        <v>51</v>
      </c>
      <c r="M9" s="268" t="s">
        <v>56</v>
      </c>
      <c r="N9" s="266" t="s">
        <v>51</v>
      </c>
      <c r="O9" s="266" t="s">
        <v>53</v>
      </c>
      <c r="P9" s="269" t="s">
        <v>54</v>
      </c>
      <c r="Q9" s="269"/>
    </row>
    <row r="10" customFormat="false" ht="43.3" hidden="false" customHeight="false" outlineLevel="0" collapsed="false">
      <c r="B10" s="270" t="s">
        <v>59</v>
      </c>
      <c r="C10" s="271"/>
      <c r="D10" s="272"/>
      <c r="E10" s="273" t="n">
        <v>0.388194444444444</v>
      </c>
      <c r="F10" s="274" t="n">
        <v>31</v>
      </c>
      <c r="G10" s="275" t="s">
        <v>193</v>
      </c>
      <c r="H10" s="276" t="n">
        <v>9.9</v>
      </c>
      <c r="I10" s="277" t="s">
        <v>58</v>
      </c>
      <c r="J10" s="278" t="s">
        <v>59</v>
      </c>
      <c r="K10" s="279"/>
      <c r="L10" s="280"/>
      <c r="M10" s="273" t="n">
        <v>0.388194444444444</v>
      </c>
      <c r="N10" s="274" t="n">
        <v>31</v>
      </c>
      <c r="O10" s="275" t="s">
        <v>193</v>
      </c>
      <c r="P10" s="281" t="n">
        <v>6.7</v>
      </c>
      <c r="Q10" s="282" t="s">
        <v>58</v>
      </c>
    </row>
    <row r="11" customFormat="false" ht="43.3" hidden="false" customHeight="false" outlineLevel="0" collapsed="false">
      <c r="B11" s="278" t="s">
        <v>21</v>
      </c>
      <c r="C11" s="273" t="n">
        <v>0.405555555555556</v>
      </c>
      <c r="D11" s="274" t="n">
        <v>2</v>
      </c>
      <c r="E11" s="273"/>
      <c r="F11" s="274"/>
      <c r="G11" s="275"/>
      <c r="H11" s="276" t="n">
        <v>353</v>
      </c>
      <c r="I11" s="283" t="s">
        <v>62</v>
      </c>
      <c r="J11" s="278" t="s">
        <v>194</v>
      </c>
      <c r="K11" s="273" t="n">
        <v>0.408333333333333</v>
      </c>
      <c r="L11" s="284" t="n">
        <v>2</v>
      </c>
      <c r="M11" s="273" t="n">
        <v>0.414583333333333</v>
      </c>
      <c r="N11" s="274" t="s">
        <v>134</v>
      </c>
      <c r="O11" s="275" t="s">
        <v>195</v>
      </c>
      <c r="P11" s="276" t="n">
        <v>194</v>
      </c>
      <c r="Q11" s="282" t="s">
        <v>62</v>
      </c>
    </row>
    <row r="12" customFormat="false" ht="43.3" hidden="false" customHeight="false" outlineLevel="0" collapsed="false">
      <c r="B12" s="278"/>
      <c r="C12" s="273" t="s">
        <v>7</v>
      </c>
      <c r="D12" s="274" t="s">
        <v>7</v>
      </c>
      <c r="E12" s="273"/>
      <c r="F12" s="285" t="s">
        <v>7</v>
      </c>
      <c r="G12" s="275" t="s">
        <v>7</v>
      </c>
      <c r="H12" s="276" t="n">
        <v>331</v>
      </c>
      <c r="I12" s="283" t="s">
        <v>56</v>
      </c>
      <c r="J12" s="286" t="s">
        <v>196</v>
      </c>
      <c r="K12" s="273" t="n">
        <v>0.420138888888889</v>
      </c>
      <c r="L12" s="284"/>
      <c r="M12" s="273"/>
      <c r="N12" s="274"/>
      <c r="O12" s="275"/>
      <c r="P12" s="276" t="n">
        <v>340</v>
      </c>
      <c r="Q12" s="282" t="s">
        <v>56</v>
      </c>
    </row>
    <row r="13" customFormat="false" ht="43.3" hidden="false" customHeight="false" outlineLevel="0" collapsed="false">
      <c r="B13" s="287"/>
      <c r="C13" s="273" t="s">
        <v>7</v>
      </c>
      <c r="D13" s="274" t="s">
        <v>7</v>
      </c>
      <c r="E13" s="273"/>
      <c r="F13" s="274"/>
      <c r="G13" s="275"/>
      <c r="H13" s="288" t="n">
        <v>0.114583333333333</v>
      </c>
      <c r="I13" s="283" t="s">
        <v>69</v>
      </c>
      <c r="J13" s="278"/>
      <c r="K13" s="273"/>
      <c r="L13" s="284"/>
      <c r="M13" s="273"/>
      <c r="N13" s="274" t="s">
        <v>7</v>
      </c>
      <c r="O13" s="275"/>
      <c r="P13" s="288" t="n">
        <v>0.0763888888888889</v>
      </c>
      <c r="Q13" s="282" t="s">
        <v>69</v>
      </c>
    </row>
    <row r="14" customFormat="false" ht="43.3" hidden="false" customHeight="false" outlineLevel="0" collapsed="false">
      <c r="B14" s="278"/>
      <c r="C14" s="273"/>
      <c r="D14" s="274"/>
      <c r="E14" s="273"/>
      <c r="F14" s="274"/>
      <c r="G14" s="275"/>
      <c r="H14" s="289" t="n">
        <v>0</v>
      </c>
      <c r="I14" s="290" t="s">
        <v>70</v>
      </c>
      <c r="J14" s="278"/>
      <c r="K14" s="273"/>
      <c r="L14" s="284"/>
      <c r="M14" s="273"/>
      <c r="N14" s="274"/>
      <c r="O14" s="275"/>
      <c r="P14" s="289" t="n">
        <v>0.2</v>
      </c>
      <c r="Q14" s="282" t="s">
        <v>70</v>
      </c>
    </row>
    <row r="15" customFormat="false" ht="43.3" hidden="false" customHeight="false" outlineLevel="0" collapsed="false">
      <c r="B15" s="291"/>
      <c r="C15" s="292"/>
      <c r="D15" s="293"/>
      <c r="E15" s="294"/>
      <c r="F15" s="293"/>
      <c r="G15" s="295"/>
      <c r="H15" s="288" t="n">
        <f aca="false">H13*(100%+H14)</f>
        <v>0.114583333333333</v>
      </c>
      <c r="I15" s="283" t="s">
        <v>71</v>
      </c>
      <c r="J15" s="296"/>
      <c r="K15" s="297"/>
      <c r="L15" s="298"/>
      <c r="M15" s="299"/>
      <c r="N15" s="300"/>
      <c r="O15" s="301"/>
      <c r="P15" s="302" t="n">
        <f aca="false">P13*(100%+P14)</f>
        <v>0.0916666666666667</v>
      </c>
      <c r="Q15" s="303" t="s">
        <v>71</v>
      </c>
    </row>
    <row r="16" customFormat="false" ht="37.5" hidden="false" customHeight="true" outlineLevel="0" collapsed="false">
      <c r="B16" s="419" t="s">
        <v>197</v>
      </c>
      <c r="C16" s="419"/>
      <c r="D16" s="419"/>
      <c r="E16" s="419"/>
      <c r="F16" s="419"/>
      <c r="G16" s="419"/>
      <c r="H16" s="419"/>
      <c r="I16" s="419"/>
      <c r="J16" s="420" t="s">
        <v>198</v>
      </c>
      <c r="K16" s="420"/>
      <c r="L16" s="420"/>
      <c r="M16" s="420"/>
      <c r="N16" s="420"/>
      <c r="O16" s="420"/>
      <c r="P16" s="420"/>
      <c r="Q16" s="420"/>
    </row>
    <row r="17" customFormat="false" ht="37.5" hidden="false" customHeight="false" outlineLevel="0" collapsed="false">
      <c r="B17" s="419"/>
      <c r="C17" s="419"/>
      <c r="D17" s="419"/>
      <c r="E17" s="419"/>
      <c r="F17" s="419"/>
      <c r="G17" s="419"/>
      <c r="H17" s="419"/>
      <c r="I17" s="419"/>
      <c r="J17" s="420"/>
      <c r="K17" s="420"/>
      <c r="L17" s="420"/>
      <c r="M17" s="420"/>
      <c r="N17" s="420"/>
      <c r="O17" s="420"/>
      <c r="P17" s="420"/>
      <c r="Q17" s="420"/>
    </row>
    <row r="18" customFormat="false" ht="38.25" hidden="true" customHeight="true" outlineLevel="0" collapsed="false">
      <c r="B18" s="419"/>
      <c r="C18" s="419"/>
      <c r="D18" s="419"/>
      <c r="E18" s="419"/>
      <c r="F18" s="419"/>
      <c r="G18" s="419"/>
      <c r="H18" s="419"/>
      <c r="I18" s="419"/>
      <c r="J18" s="420"/>
      <c r="K18" s="420"/>
      <c r="L18" s="420"/>
      <c r="M18" s="420"/>
      <c r="N18" s="420"/>
      <c r="O18" s="420"/>
      <c r="P18" s="420"/>
      <c r="Q18" s="420"/>
    </row>
    <row r="19" customFormat="false" ht="38.25" hidden="true" customHeight="true" outlineLevel="0" collapsed="false">
      <c r="B19" s="419"/>
      <c r="C19" s="419"/>
      <c r="D19" s="419"/>
      <c r="E19" s="419"/>
      <c r="F19" s="419"/>
      <c r="G19" s="419"/>
      <c r="H19" s="419"/>
      <c r="I19" s="419"/>
      <c r="J19" s="420"/>
      <c r="K19" s="420"/>
      <c r="L19" s="420"/>
      <c r="M19" s="420"/>
      <c r="N19" s="420"/>
      <c r="O19" s="420"/>
      <c r="P19" s="420"/>
      <c r="Q19" s="420"/>
    </row>
    <row r="20" customFormat="false" ht="37.5" hidden="false" customHeight="false" outlineLevel="0" collapsed="false">
      <c r="B20" s="306" t="s">
        <v>74</v>
      </c>
      <c r="C20" s="101" t="s">
        <v>199</v>
      </c>
      <c r="D20" s="101"/>
      <c r="E20" s="101"/>
      <c r="F20" s="101"/>
      <c r="G20" s="101"/>
      <c r="H20" s="101"/>
      <c r="I20" s="101"/>
      <c r="J20" s="307" t="s">
        <v>76</v>
      </c>
      <c r="K20" s="103" t="s">
        <v>200</v>
      </c>
      <c r="L20" s="103"/>
      <c r="M20" s="103"/>
      <c r="N20" s="103"/>
      <c r="O20" s="103"/>
      <c r="P20" s="103"/>
      <c r="Q20" s="103"/>
    </row>
    <row r="21" customFormat="false" ht="37.5" hidden="false" customHeight="false" outlineLevel="0" collapsed="false">
      <c r="B21" s="308"/>
      <c r="C21" s="105"/>
      <c r="D21" s="105"/>
      <c r="E21" s="105"/>
      <c r="F21" s="105"/>
      <c r="G21" s="105"/>
      <c r="H21" s="105"/>
      <c r="I21" s="105"/>
      <c r="J21" s="309"/>
      <c r="K21" s="310"/>
      <c r="L21" s="311"/>
      <c r="M21" s="312"/>
      <c r="N21" s="309"/>
      <c r="O21" s="309"/>
      <c r="P21" s="309"/>
      <c r="Q21" s="313"/>
    </row>
    <row r="22" customFormat="false" ht="37.5" hidden="false" customHeight="false" outlineLevel="0" collapsed="false">
      <c r="B22" s="314" t="s">
        <v>78</v>
      </c>
      <c r="C22" s="315" t="n">
        <f aca="false" t="array" ref="C22:C22">INDEX(C11:C14,COUNT(C11:C14))+H15</f>
        <v>0.520138888888889</v>
      </c>
      <c r="D22" s="316"/>
      <c r="E22" s="316"/>
      <c r="F22" s="316"/>
      <c r="G22" s="316"/>
      <c r="H22" s="316"/>
      <c r="I22" s="316"/>
      <c r="J22" s="317" t="s">
        <v>78</v>
      </c>
      <c r="K22" s="318" t="n">
        <f aca="false" t="array" ref="K22:K22">INDEX(K11:K14,COUNT(K11:K14))+P15</f>
        <v>0.511805555555556</v>
      </c>
      <c r="L22" s="241"/>
      <c r="M22" s="319"/>
      <c r="N22" s="320"/>
      <c r="O22" s="320"/>
      <c r="P22" s="320"/>
      <c r="Q22" s="321"/>
    </row>
    <row r="23" customFormat="false" ht="37.5" hidden="false" customHeight="false" outlineLevel="0" collapsed="false">
      <c r="B23" s="322"/>
      <c r="C23" s="323"/>
      <c r="D23" s="324"/>
      <c r="E23" s="323"/>
      <c r="F23" s="323"/>
      <c r="G23" s="323"/>
      <c r="H23" s="323"/>
      <c r="I23" s="323"/>
      <c r="J23" s="325"/>
      <c r="K23" s="326"/>
      <c r="L23" s="327"/>
      <c r="M23" s="326"/>
      <c r="N23" s="326"/>
      <c r="O23" s="326"/>
      <c r="P23" s="326"/>
      <c r="Q23" s="328"/>
    </row>
    <row r="24" customFormat="false" ht="43.3" hidden="false" customHeight="false" outlineLevel="0" collapsed="false">
      <c r="B24" s="329" t="s">
        <v>79</v>
      </c>
      <c r="C24" s="330" t="n">
        <v>0.520833333333333</v>
      </c>
      <c r="D24" s="331" t="s">
        <v>201</v>
      </c>
      <c r="E24" s="331"/>
      <c r="F24" s="331"/>
      <c r="G24" s="331"/>
      <c r="H24" s="331"/>
      <c r="I24" s="331"/>
      <c r="J24" s="332" t="s">
        <v>202</v>
      </c>
      <c r="K24" s="332"/>
      <c r="L24" s="332"/>
      <c r="M24" s="332"/>
      <c r="N24" s="332"/>
      <c r="O24" s="332"/>
      <c r="P24" s="332"/>
      <c r="Q24" s="332"/>
    </row>
    <row r="25" customFormat="false" ht="43.3" hidden="false" customHeight="false" outlineLevel="0" collapsed="false">
      <c r="B25" s="333" t="s">
        <v>82</v>
      </c>
      <c r="C25" s="334" t="n">
        <v>0.614583333333333</v>
      </c>
      <c r="D25" s="335" t="s">
        <v>39</v>
      </c>
      <c r="E25" s="335"/>
      <c r="F25" s="335"/>
      <c r="G25" s="335"/>
      <c r="H25" s="335"/>
      <c r="I25" s="335"/>
      <c r="J25" s="336" t="s">
        <v>203</v>
      </c>
      <c r="K25" s="336"/>
      <c r="L25" s="336"/>
      <c r="M25" s="336"/>
      <c r="N25" s="336"/>
      <c r="O25" s="336"/>
      <c r="P25" s="336"/>
      <c r="Q25" s="336"/>
    </row>
    <row r="26" customFormat="false" ht="37.5" hidden="false" customHeight="false" outlineLevel="0" collapsed="false">
      <c r="B26" s="337"/>
      <c r="C26" s="338"/>
      <c r="D26" s="339"/>
      <c r="E26" s="340"/>
      <c r="F26" s="340"/>
      <c r="G26" s="340"/>
      <c r="H26" s="340"/>
      <c r="I26" s="340"/>
      <c r="J26" s="339"/>
      <c r="K26" s="339"/>
      <c r="L26" s="341"/>
      <c r="M26" s="342"/>
      <c r="N26" s="339"/>
      <c r="O26" s="339"/>
      <c r="P26" s="339"/>
      <c r="Q26" s="343"/>
    </row>
    <row r="27" customFormat="false" ht="39.75" hidden="false" customHeight="true" outlineLevel="0" collapsed="false">
      <c r="B27" s="344" t="s">
        <v>85</v>
      </c>
      <c r="C27" s="344"/>
      <c r="D27" s="344"/>
      <c r="E27" s="344"/>
      <c r="F27" s="344"/>
      <c r="G27" s="344"/>
      <c r="H27" s="344"/>
      <c r="I27" s="344"/>
      <c r="J27" s="344" t="s">
        <v>86</v>
      </c>
      <c r="K27" s="344"/>
      <c r="L27" s="344"/>
      <c r="M27" s="344"/>
      <c r="N27" s="344"/>
      <c r="O27" s="344"/>
      <c r="P27" s="344"/>
      <c r="Q27" s="344"/>
    </row>
    <row r="28" customFormat="false" ht="37.5" hidden="false" customHeight="true" outlineLevel="0" collapsed="false">
      <c r="B28" s="419" t="s">
        <v>204</v>
      </c>
      <c r="C28" s="419"/>
      <c r="D28" s="419"/>
      <c r="E28" s="419"/>
      <c r="F28" s="419"/>
      <c r="G28" s="419"/>
      <c r="H28" s="419"/>
      <c r="I28" s="419"/>
      <c r="J28" s="419" t="s">
        <v>205</v>
      </c>
      <c r="K28" s="419"/>
      <c r="L28" s="419"/>
      <c r="M28" s="419"/>
      <c r="N28" s="419"/>
      <c r="O28" s="419"/>
      <c r="P28" s="419"/>
      <c r="Q28" s="419"/>
    </row>
    <row r="29" customFormat="false" ht="37.5" hidden="false" customHeight="false" outlineLevel="0" collapsed="false">
      <c r="B29" s="419"/>
      <c r="C29" s="419"/>
      <c r="D29" s="419"/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</row>
    <row r="30" customFormat="false" ht="38.25" hidden="true" customHeight="true" outlineLevel="0" collapsed="false">
      <c r="B30" s="419"/>
      <c r="C30" s="419"/>
      <c r="D30" s="419"/>
      <c r="E30" s="419"/>
      <c r="F30" s="419"/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</row>
    <row r="31" customFormat="false" ht="38.25" hidden="true" customHeight="true" outlineLevel="0" collapsed="false">
      <c r="B31" s="419"/>
      <c r="C31" s="419"/>
      <c r="D31" s="419"/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</row>
    <row r="32" customFormat="false" ht="37.5" hidden="false" customHeight="false" outlineLevel="0" collapsed="false">
      <c r="B32" s="345" t="s">
        <v>89</v>
      </c>
      <c r="C32" s="144" t="s">
        <v>206</v>
      </c>
      <c r="D32" s="144"/>
      <c r="E32" s="144"/>
      <c r="F32" s="144"/>
      <c r="G32" s="144"/>
      <c r="H32" s="144"/>
      <c r="I32" s="144"/>
      <c r="J32" s="346" t="s">
        <v>91</v>
      </c>
      <c r="K32" s="347" t="s">
        <v>206</v>
      </c>
      <c r="L32" s="347"/>
      <c r="M32" s="347"/>
      <c r="N32" s="347"/>
      <c r="O32" s="347"/>
      <c r="P32" s="347"/>
      <c r="Q32" s="347"/>
    </row>
    <row r="33" customFormat="false" ht="37.5" hidden="false" customHeight="false" outlineLevel="0" collapsed="false">
      <c r="B33" s="348" t="s">
        <v>92</v>
      </c>
      <c r="C33" s="349" t="s">
        <v>93</v>
      </c>
      <c r="D33" s="350" t="n">
        <f aca="false">C25 +H41</f>
        <v>0.630555555555556</v>
      </c>
      <c r="E33" s="351"/>
      <c r="F33" s="105"/>
      <c r="G33" s="105"/>
      <c r="H33" s="352"/>
      <c r="I33" s="353"/>
      <c r="J33" s="349" t="s">
        <v>94</v>
      </c>
      <c r="K33" s="349" t="s">
        <v>93</v>
      </c>
      <c r="L33" s="354" t="n">
        <f aca="false">C25+P41</f>
        <v>0.63375</v>
      </c>
      <c r="M33" s="242"/>
      <c r="N33" s="309"/>
      <c r="O33" s="309"/>
      <c r="P33" s="352"/>
      <c r="Q33" s="313"/>
    </row>
    <row r="34" customFormat="false" ht="37.5" hidden="false" customHeight="false" outlineLevel="0" collapsed="false">
      <c r="B34" s="355"/>
      <c r="C34" s="356"/>
      <c r="D34" s="357"/>
      <c r="E34" s="358"/>
      <c r="F34" s="158"/>
      <c r="G34" s="158"/>
      <c r="H34" s="240"/>
      <c r="I34" s="359"/>
      <c r="J34" s="360"/>
      <c r="K34" s="361"/>
      <c r="L34" s="362"/>
      <c r="M34" s="363"/>
      <c r="N34" s="364"/>
      <c r="O34" s="364"/>
      <c r="P34" s="240"/>
      <c r="Q34" s="365"/>
    </row>
    <row r="35" customFormat="false" ht="37.5" hidden="false" customHeight="false" outlineLevel="0" collapsed="false">
      <c r="B35" s="366" t="s">
        <v>95</v>
      </c>
      <c r="C35" s="167" t="s">
        <v>50</v>
      </c>
      <c r="D35" s="167" t="s">
        <v>51</v>
      </c>
      <c r="E35" s="167" t="s">
        <v>56</v>
      </c>
      <c r="F35" s="167" t="s">
        <v>51</v>
      </c>
      <c r="G35" s="167" t="s">
        <v>96</v>
      </c>
      <c r="H35" s="367" t="s">
        <v>54</v>
      </c>
      <c r="I35" s="367"/>
      <c r="J35" s="265" t="s">
        <v>97</v>
      </c>
      <c r="K35" s="368" t="s">
        <v>50</v>
      </c>
      <c r="L35" s="369" t="s">
        <v>51</v>
      </c>
      <c r="M35" s="370" t="s">
        <v>56</v>
      </c>
      <c r="N35" s="371" t="s">
        <v>51</v>
      </c>
      <c r="O35" s="372" t="s">
        <v>96</v>
      </c>
      <c r="P35" s="367" t="s">
        <v>54</v>
      </c>
      <c r="Q35" s="367"/>
    </row>
    <row r="36" customFormat="false" ht="43.3" hidden="false" customHeight="false" outlineLevel="0" collapsed="false">
      <c r="B36" s="373" t="s">
        <v>207</v>
      </c>
      <c r="C36" s="279"/>
      <c r="D36" s="374"/>
      <c r="E36" s="375" t="n">
        <v>0.6375</v>
      </c>
      <c r="F36" s="284" t="n">
        <v>1</v>
      </c>
      <c r="G36" s="376" t="s">
        <v>208</v>
      </c>
      <c r="H36" s="276" t="n">
        <v>1.7</v>
      </c>
      <c r="I36" s="283" t="s">
        <v>58</v>
      </c>
      <c r="J36" s="270" t="s">
        <v>207</v>
      </c>
      <c r="K36" s="377"/>
      <c r="L36" s="280"/>
      <c r="M36" s="375" t="n">
        <v>0.6375</v>
      </c>
      <c r="N36" s="274" t="n">
        <v>1</v>
      </c>
      <c r="O36" s="378" t="s">
        <v>208</v>
      </c>
      <c r="P36" s="379" t="n">
        <v>1.7</v>
      </c>
      <c r="Q36" s="380" t="s">
        <v>58</v>
      </c>
    </row>
    <row r="37" customFormat="false" ht="43.3" hidden="false" customHeight="false" outlineLevel="0" collapsed="false">
      <c r="B37" s="278" t="s">
        <v>59</v>
      </c>
      <c r="C37" s="273" t="n">
        <v>0.660416666666667</v>
      </c>
      <c r="D37" s="274" t="s">
        <v>100</v>
      </c>
      <c r="E37" s="273"/>
      <c r="F37" s="274"/>
      <c r="G37" s="275" t="s">
        <v>7</v>
      </c>
      <c r="H37" s="276" t="n">
        <v>1</v>
      </c>
      <c r="I37" s="283" t="s">
        <v>62</v>
      </c>
      <c r="J37" s="278" t="s">
        <v>59</v>
      </c>
      <c r="K37" s="375" t="n">
        <v>0.660416666666667</v>
      </c>
      <c r="L37" s="382" t="s">
        <v>100</v>
      </c>
      <c r="M37" s="273" t="s">
        <v>7</v>
      </c>
      <c r="N37" s="274"/>
      <c r="O37" s="275"/>
      <c r="P37" s="276" t="n">
        <v>1</v>
      </c>
      <c r="Q37" s="282" t="s">
        <v>62</v>
      </c>
      <c r="T37" s="24" t="s">
        <v>209</v>
      </c>
    </row>
    <row r="38" customFormat="false" ht="43.3" hidden="false" customHeight="false" outlineLevel="0" collapsed="false">
      <c r="B38" s="278"/>
      <c r="C38" s="375" t="s">
        <v>7</v>
      </c>
      <c r="D38" s="274"/>
      <c r="E38" s="273" t="s">
        <v>7</v>
      </c>
      <c r="F38" s="274" t="s">
        <v>7</v>
      </c>
      <c r="G38" s="275"/>
      <c r="H38" s="276" t="n">
        <v>60</v>
      </c>
      <c r="I38" s="283" t="s">
        <v>56</v>
      </c>
      <c r="J38" s="278" t="s">
        <v>7</v>
      </c>
      <c r="K38" s="273" t="s">
        <v>7</v>
      </c>
      <c r="L38" s="284"/>
      <c r="M38" s="273"/>
      <c r="N38" s="274"/>
      <c r="O38" s="275"/>
      <c r="P38" s="276" t="n">
        <v>60</v>
      </c>
      <c r="Q38" s="282" t="s">
        <v>56</v>
      </c>
    </row>
    <row r="39" customFormat="false" ht="43.3" hidden="false" customHeight="false" outlineLevel="0" collapsed="false">
      <c r="B39" s="278"/>
      <c r="C39" s="273"/>
      <c r="D39" s="274"/>
      <c r="E39" s="273" t="s">
        <v>7</v>
      </c>
      <c r="F39" s="274" t="s">
        <v>7</v>
      </c>
      <c r="G39" s="275"/>
      <c r="H39" s="288" t="n">
        <v>0.0159722222222222</v>
      </c>
      <c r="I39" s="283" t="s">
        <v>69</v>
      </c>
      <c r="J39" s="278"/>
      <c r="K39" s="273"/>
      <c r="L39" s="284"/>
      <c r="M39" s="273" t="s">
        <v>7</v>
      </c>
      <c r="N39" s="274" t="s">
        <v>7</v>
      </c>
      <c r="O39" s="275" t="s">
        <v>7</v>
      </c>
      <c r="P39" s="288" t="n">
        <v>0.0159722222222222</v>
      </c>
      <c r="Q39" s="282" t="s">
        <v>69</v>
      </c>
    </row>
    <row r="40" customFormat="false" ht="43.3" hidden="false" customHeight="false" outlineLevel="0" collapsed="false">
      <c r="B40" s="278"/>
      <c r="C40" s="273"/>
      <c r="D40" s="274"/>
      <c r="E40" s="273" t="s">
        <v>7</v>
      </c>
      <c r="F40" s="274" t="s">
        <v>7</v>
      </c>
      <c r="G40" s="275" t="s">
        <v>7</v>
      </c>
      <c r="H40" s="289" t="n">
        <v>0</v>
      </c>
      <c r="I40" s="290" t="s">
        <v>70</v>
      </c>
      <c r="J40" s="278"/>
      <c r="K40" s="273"/>
      <c r="L40" s="284"/>
      <c r="M40" s="273"/>
      <c r="N40" s="274"/>
      <c r="O40" s="275"/>
      <c r="P40" s="289" t="n">
        <v>0.2</v>
      </c>
      <c r="Q40" s="383" t="s">
        <v>70</v>
      </c>
    </row>
    <row r="41" customFormat="false" ht="43.3" hidden="false" customHeight="false" outlineLevel="0" collapsed="false">
      <c r="B41" s="384"/>
      <c r="C41" s="299"/>
      <c r="D41" s="385"/>
      <c r="E41" s="273" t="s">
        <v>7</v>
      </c>
      <c r="F41" s="385"/>
      <c r="G41" s="301"/>
      <c r="H41" s="302" t="n">
        <f aca="false">H39*(100%+H40)</f>
        <v>0.0159722222222222</v>
      </c>
      <c r="I41" s="386" t="s">
        <v>71</v>
      </c>
      <c r="J41" s="296"/>
      <c r="K41" s="299" t="s">
        <v>7</v>
      </c>
      <c r="L41" s="385"/>
      <c r="M41" s="299"/>
      <c r="N41" s="385"/>
      <c r="O41" s="387"/>
      <c r="P41" s="302" t="n">
        <f aca="false">P39*(100%+P40)</f>
        <v>0.0191666666666667</v>
      </c>
      <c r="Q41" s="303" t="s">
        <v>71</v>
      </c>
    </row>
    <row r="42" customFormat="false" ht="37.5" hidden="false" customHeight="false" outlineLevel="0" collapsed="false">
      <c r="B42" s="355"/>
      <c r="C42" s="358"/>
      <c r="D42" s="357"/>
      <c r="E42" s="358"/>
      <c r="F42" s="388"/>
      <c r="G42" s="357"/>
      <c r="H42" s="361"/>
      <c r="I42" s="360"/>
      <c r="J42" s="389"/>
      <c r="K42" s="358"/>
      <c r="L42" s="357"/>
      <c r="M42" s="358"/>
      <c r="N42" s="357"/>
      <c r="O42" s="357"/>
      <c r="P42" s="361"/>
      <c r="Q42" s="390"/>
    </row>
    <row r="43" customFormat="false" ht="39.75" hidden="false" customHeight="true" outlineLevel="0" collapsed="false">
      <c r="B43" s="391" t="s">
        <v>101</v>
      </c>
      <c r="C43" s="391"/>
      <c r="D43" s="391"/>
      <c r="E43" s="391"/>
      <c r="F43" s="391"/>
      <c r="G43" s="391"/>
      <c r="H43" s="391"/>
      <c r="I43" s="391"/>
      <c r="J43" s="392" t="s">
        <v>102</v>
      </c>
      <c r="K43" s="392"/>
      <c r="L43" s="392"/>
      <c r="M43" s="392"/>
      <c r="N43" s="392"/>
      <c r="O43" s="392"/>
      <c r="P43" s="392"/>
      <c r="Q43" s="392"/>
    </row>
    <row r="44" customFormat="false" ht="43.3" hidden="false" customHeight="false" outlineLevel="0" collapsed="false">
      <c r="B44" s="278" t="s">
        <v>59</v>
      </c>
      <c r="C44" s="279"/>
      <c r="D44" s="393" t="s">
        <v>7</v>
      </c>
      <c r="E44" s="273" t="n">
        <v>0.492361111111111</v>
      </c>
      <c r="F44" s="274" t="n">
        <v>32</v>
      </c>
      <c r="G44" s="275" t="s">
        <v>193</v>
      </c>
      <c r="H44" s="394"/>
      <c r="I44" s="360"/>
      <c r="J44" s="278" t="s">
        <v>210</v>
      </c>
      <c r="K44" s="279"/>
      <c r="L44" s="280"/>
      <c r="M44" s="273" t="s">
        <v>7</v>
      </c>
      <c r="N44" s="274" t="s">
        <v>7</v>
      </c>
      <c r="O44" s="275"/>
      <c r="P44" s="360"/>
      <c r="Q44" s="390"/>
    </row>
    <row r="45" customFormat="false" ht="43.3" hidden="false" customHeight="false" outlineLevel="0" collapsed="false">
      <c r="B45" s="278" t="s">
        <v>211</v>
      </c>
      <c r="C45" s="273" t="n">
        <v>0.5125</v>
      </c>
      <c r="D45" s="274" t="n">
        <v>2</v>
      </c>
      <c r="E45" s="273"/>
      <c r="F45" s="274" t="s">
        <v>7</v>
      </c>
      <c r="G45" s="275" t="s">
        <v>7</v>
      </c>
      <c r="H45" s="394"/>
      <c r="I45" s="360"/>
      <c r="J45" s="278" t="s">
        <v>212</v>
      </c>
      <c r="K45" s="273"/>
      <c r="L45" s="284"/>
      <c r="M45" s="273" t="n">
        <v>0.640277777777778</v>
      </c>
      <c r="N45" s="274" t="n">
        <v>1</v>
      </c>
      <c r="O45" s="275" t="s">
        <v>208</v>
      </c>
      <c r="P45" s="360"/>
      <c r="Q45" s="390"/>
    </row>
    <row r="46" customFormat="false" ht="43.3" hidden="false" customHeight="false" outlineLevel="0" collapsed="false">
      <c r="B46" s="278" t="s">
        <v>213</v>
      </c>
      <c r="C46" s="273" t="s">
        <v>7</v>
      </c>
      <c r="D46" s="274"/>
      <c r="E46" s="273"/>
      <c r="F46" s="274" t="s">
        <v>7</v>
      </c>
      <c r="G46" s="275"/>
      <c r="H46" s="394"/>
      <c r="I46" s="360"/>
      <c r="J46" s="278" t="s">
        <v>59</v>
      </c>
      <c r="K46" s="273"/>
      <c r="L46" s="284"/>
      <c r="M46" s="273"/>
      <c r="N46" s="274"/>
      <c r="O46" s="275" t="s">
        <v>7</v>
      </c>
      <c r="P46" s="360"/>
      <c r="Q46" s="390"/>
    </row>
    <row r="47" customFormat="false" ht="43.3" hidden="false" customHeight="false" outlineLevel="0" collapsed="false">
      <c r="B47" s="278"/>
      <c r="C47" s="273"/>
      <c r="D47" s="274"/>
      <c r="E47" s="273"/>
      <c r="F47" s="274"/>
      <c r="G47" s="275" t="s">
        <v>7</v>
      </c>
      <c r="H47" s="394"/>
      <c r="I47" s="360"/>
      <c r="J47" s="278"/>
      <c r="K47" s="273"/>
      <c r="L47" s="284"/>
      <c r="M47" s="273" t="s">
        <v>7</v>
      </c>
      <c r="N47" s="274"/>
      <c r="O47" s="275"/>
      <c r="P47" s="360"/>
      <c r="Q47" s="390"/>
    </row>
    <row r="48" customFormat="false" ht="43.3" hidden="false" customHeight="false" outlineLevel="0" collapsed="false">
      <c r="B48" s="396"/>
      <c r="C48" s="397" t="s">
        <v>7</v>
      </c>
      <c r="D48" s="398"/>
      <c r="E48" s="397"/>
      <c r="F48" s="398" t="s">
        <v>7</v>
      </c>
      <c r="G48" s="399"/>
      <c r="H48" s="394"/>
      <c r="I48" s="360"/>
      <c r="J48" s="400"/>
      <c r="K48" s="401"/>
      <c r="L48" s="402"/>
      <c r="M48" s="401" t="s">
        <v>7</v>
      </c>
      <c r="N48" s="403"/>
      <c r="O48" s="421"/>
      <c r="P48" s="360"/>
      <c r="Q48" s="405" t="s">
        <v>214</v>
      </c>
    </row>
    <row r="49" customFormat="false" ht="15.75" hidden="false" customHeight="true" outlineLevel="0" collapsed="false">
      <c r="B49" s="406" t="s">
        <v>215</v>
      </c>
      <c r="C49" s="406"/>
      <c r="D49" s="406"/>
      <c r="E49" s="406"/>
      <c r="F49" s="406"/>
      <c r="G49" s="406"/>
      <c r="H49" s="406"/>
      <c r="I49" s="406"/>
      <c r="J49" s="407" t="s">
        <v>111</v>
      </c>
      <c r="K49" s="407"/>
      <c r="L49" s="407"/>
      <c r="M49" s="407"/>
      <c r="N49" s="407"/>
      <c r="O49" s="407"/>
      <c r="P49" s="407"/>
      <c r="Q49" s="407"/>
    </row>
    <row r="50" customFormat="false" ht="15.75" hidden="false" customHeight="true" outlineLevel="0" collapsed="false">
      <c r="B50" s="406"/>
      <c r="C50" s="406"/>
      <c r="D50" s="406"/>
      <c r="E50" s="406"/>
      <c r="F50" s="406"/>
      <c r="G50" s="406"/>
      <c r="H50" s="406"/>
      <c r="I50" s="406"/>
      <c r="J50" s="407"/>
      <c r="K50" s="407"/>
      <c r="L50" s="407"/>
      <c r="M50" s="407"/>
      <c r="N50" s="407"/>
      <c r="O50" s="407"/>
      <c r="P50" s="407"/>
      <c r="Q50" s="407"/>
    </row>
    <row r="51" customFormat="false" ht="15.75" hidden="false" customHeight="true" outlineLevel="0" collapsed="false">
      <c r="B51" s="406"/>
      <c r="C51" s="406"/>
      <c r="D51" s="406"/>
      <c r="E51" s="406"/>
      <c r="F51" s="406"/>
      <c r="G51" s="406"/>
      <c r="H51" s="406"/>
      <c r="I51" s="406"/>
      <c r="J51" s="407"/>
      <c r="K51" s="407"/>
      <c r="L51" s="407"/>
      <c r="M51" s="407"/>
      <c r="N51" s="407"/>
      <c r="O51" s="407"/>
      <c r="P51" s="407"/>
      <c r="Q51" s="407"/>
    </row>
    <row r="52" customFormat="false" ht="15.75" hidden="false" customHeight="true" outlineLevel="0" collapsed="false">
      <c r="B52" s="406"/>
      <c r="C52" s="406"/>
      <c r="D52" s="406"/>
      <c r="E52" s="406"/>
      <c r="F52" s="406"/>
      <c r="G52" s="406"/>
      <c r="H52" s="406"/>
      <c r="I52" s="406"/>
      <c r="J52" s="407"/>
      <c r="K52" s="407"/>
      <c r="L52" s="407"/>
      <c r="M52" s="407"/>
      <c r="N52" s="407"/>
      <c r="O52" s="407"/>
      <c r="P52" s="407"/>
      <c r="Q52" s="407"/>
    </row>
    <row r="53" customFormat="false" ht="16.5" hidden="false" customHeight="true" outlineLevel="0" collapsed="false">
      <c r="B53" s="406"/>
      <c r="C53" s="406"/>
      <c r="D53" s="406"/>
      <c r="E53" s="406"/>
      <c r="F53" s="406"/>
      <c r="G53" s="406"/>
      <c r="H53" s="406"/>
      <c r="I53" s="406"/>
      <c r="J53" s="407"/>
      <c r="K53" s="407"/>
      <c r="L53" s="407"/>
      <c r="M53" s="407"/>
      <c r="N53" s="407"/>
      <c r="O53" s="407"/>
      <c r="P53" s="407"/>
      <c r="Q53" s="407"/>
    </row>
    <row r="54" customFormat="false" ht="37.5" hidden="false" customHeight="false" outlineLevel="0" collapsed="false">
      <c r="B54" s="406"/>
      <c r="C54" s="406"/>
      <c r="D54" s="406"/>
      <c r="E54" s="406"/>
      <c r="F54" s="406"/>
      <c r="G54" s="406"/>
      <c r="H54" s="406"/>
      <c r="I54" s="406"/>
      <c r="J54" s="407"/>
      <c r="K54" s="407"/>
      <c r="L54" s="407"/>
      <c r="M54" s="407"/>
      <c r="N54" s="407"/>
      <c r="O54" s="407"/>
      <c r="P54" s="407"/>
      <c r="Q54" s="407"/>
    </row>
    <row r="61" customFormat="false" ht="37.5" hidden="false" customHeight="false" outlineLevel="0" collapsed="false">
      <c r="B61" s="218"/>
      <c r="C61" s="219"/>
      <c r="D61" s="48"/>
      <c r="E61" s="219"/>
      <c r="F61" s="219"/>
      <c r="G61" s="219"/>
      <c r="H61" s="219"/>
      <c r="I61" s="164"/>
      <c r="J61" s="220"/>
      <c r="K61" s="164"/>
      <c r="L61" s="236"/>
      <c r="M61" s="50"/>
      <c r="N61" s="219"/>
      <c r="O61" s="219"/>
      <c r="P61" s="164"/>
      <c r="Q61" s="164"/>
    </row>
    <row r="62" customFormat="false" ht="37.5" hidden="false" customHeight="false" outlineLevel="0" collapsed="false">
      <c r="B62" s="218"/>
      <c r="C62" s="219"/>
      <c r="D62" s="48"/>
      <c r="E62" s="219"/>
      <c r="F62" s="219"/>
      <c r="G62" s="219"/>
      <c r="H62" s="219"/>
      <c r="I62" s="164"/>
      <c r="J62" s="220"/>
      <c r="K62" s="164"/>
      <c r="L62" s="236"/>
      <c r="M62" s="50"/>
      <c r="N62" s="219"/>
      <c r="O62" s="219"/>
      <c r="P62" s="164"/>
      <c r="Q62" s="164"/>
    </row>
    <row r="63" customFormat="false" ht="37.5" hidden="false" customHeight="false" outlineLevel="0" collapsed="false">
      <c r="B63" s="222" t="s">
        <v>118</v>
      </c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</row>
    <row r="64" customFormat="false" ht="37.5" hidden="false" customHeight="false" outlineLevel="0" collapsed="false">
      <c r="B64" s="218"/>
      <c r="C64" s="219"/>
      <c r="D64" s="48"/>
      <c r="E64" s="219"/>
      <c r="F64" s="219"/>
      <c r="G64" s="219"/>
      <c r="H64" s="219"/>
      <c r="I64" s="164"/>
      <c r="J64" s="220"/>
      <c r="K64" s="164"/>
      <c r="L64" s="236"/>
      <c r="M64" s="50"/>
      <c r="N64" s="219"/>
      <c r="O64" s="219"/>
      <c r="P64" s="164"/>
      <c r="Q64" s="164"/>
    </row>
    <row r="65" customFormat="false" ht="37.5" hidden="false" customHeight="false" outlineLevel="0" collapsed="false">
      <c r="B65" s="218"/>
      <c r="C65" s="219"/>
      <c r="D65" s="48"/>
      <c r="E65" s="219"/>
      <c r="F65" s="219"/>
      <c r="G65" s="219"/>
      <c r="H65" s="219"/>
      <c r="I65" s="164"/>
      <c r="J65" s="220"/>
      <c r="K65" s="164"/>
      <c r="L65" s="236"/>
      <c r="M65" s="223" t="s">
        <v>119</v>
      </c>
      <c r="N65" s="223"/>
      <c r="O65" s="223"/>
      <c r="P65" s="223"/>
      <c r="Q65" s="223"/>
    </row>
    <row r="66" customFormat="false" ht="37.5" hidden="false" customHeight="false" outlineLevel="0" collapsed="false">
      <c r="B66" s="218" t="s">
        <v>120</v>
      </c>
      <c r="C66" s="224"/>
      <c r="D66" s="224"/>
      <c r="E66" s="224"/>
      <c r="F66" s="224"/>
      <c r="G66" s="224"/>
      <c r="H66" s="224"/>
      <c r="I66" s="224"/>
      <c r="J66" s="224"/>
      <c r="K66" s="225"/>
      <c r="L66" s="422"/>
      <c r="M66" s="227"/>
      <c r="N66" s="225"/>
      <c r="O66" s="228"/>
      <c r="P66" s="225"/>
      <c r="Q66" s="225"/>
    </row>
    <row r="67" customFormat="false" ht="37.5" hidden="false" customHeight="false" outlineLevel="0" collapsed="false">
      <c r="B67" s="218"/>
      <c r="C67" s="224"/>
      <c r="D67" s="224"/>
      <c r="E67" s="224"/>
      <c r="F67" s="224"/>
      <c r="G67" s="224"/>
      <c r="H67" s="224"/>
      <c r="I67" s="224"/>
      <c r="J67" s="224"/>
      <c r="K67" s="225"/>
      <c r="L67" s="422"/>
      <c r="M67" s="227" t="s">
        <v>121</v>
      </c>
      <c r="N67" s="225"/>
      <c r="O67" s="230" t="s">
        <v>7</v>
      </c>
      <c r="P67" s="225"/>
      <c r="Q67" s="225"/>
    </row>
    <row r="68" customFormat="false" ht="37.5" hidden="false" customHeight="false" outlineLevel="0" collapsed="false">
      <c r="B68" s="231"/>
      <c r="C68" s="224"/>
      <c r="D68" s="224"/>
      <c r="E68" s="224"/>
      <c r="F68" s="224"/>
      <c r="G68" s="224"/>
      <c r="H68" s="224"/>
      <c r="I68" s="224"/>
      <c r="J68" s="224"/>
      <c r="K68" s="225"/>
      <c r="L68" s="422"/>
      <c r="M68" s="227"/>
      <c r="N68" s="225"/>
      <c r="O68" s="228"/>
      <c r="P68" s="225"/>
      <c r="Q68" s="225"/>
    </row>
    <row r="69" customFormat="false" ht="37.5" hidden="false" customHeight="false" outlineLevel="0" collapsed="false">
      <c r="K69" s="225"/>
      <c r="L69" s="422"/>
      <c r="M69" s="227" t="s">
        <v>122</v>
      </c>
      <c r="N69" s="225"/>
      <c r="O69" s="230"/>
      <c r="P69" s="225"/>
      <c r="Q69" s="225"/>
    </row>
    <row r="70" customFormat="false" ht="37.5" hidden="false" customHeight="false" outlineLevel="0" collapsed="false">
      <c r="C70" s="233"/>
      <c r="D70" s="233"/>
      <c r="E70" s="233"/>
      <c r="F70" s="233"/>
      <c r="G70" s="233"/>
      <c r="H70" s="233"/>
      <c r="I70" s="233"/>
      <c r="J70" s="233"/>
      <c r="K70" s="225"/>
      <c r="L70" s="422"/>
      <c r="M70" s="227" t="s">
        <v>7</v>
      </c>
      <c r="N70" s="225"/>
      <c r="O70" s="228" t="s">
        <v>7</v>
      </c>
      <c r="P70" s="225"/>
      <c r="Q70" s="225"/>
    </row>
    <row r="71" customFormat="false" ht="37.5" hidden="false" customHeight="false" outlineLevel="0" collapsed="false">
      <c r="B71" s="231" t="s">
        <v>123</v>
      </c>
      <c r="C71" s="233"/>
      <c r="D71" s="233"/>
      <c r="E71" s="233"/>
      <c r="F71" s="233"/>
      <c r="G71" s="233"/>
      <c r="H71" s="233"/>
      <c r="I71" s="233"/>
      <c r="J71" s="233"/>
      <c r="K71" s="225"/>
      <c r="L71" s="422"/>
      <c r="M71" s="227" t="s">
        <v>124</v>
      </c>
      <c r="N71" s="225"/>
      <c r="O71" s="230" t="s">
        <v>7</v>
      </c>
      <c r="P71" s="225"/>
      <c r="Q71" s="225"/>
    </row>
    <row r="72" customFormat="false" ht="37.5" hidden="false" customHeight="false" outlineLevel="0" collapsed="false">
      <c r="B72" s="231"/>
      <c r="C72" s="233"/>
      <c r="D72" s="233"/>
      <c r="E72" s="233"/>
      <c r="F72" s="233"/>
      <c r="G72" s="233"/>
      <c r="H72" s="233"/>
      <c r="I72" s="233"/>
      <c r="J72" s="233"/>
      <c r="K72" s="225"/>
      <c r="L72" s="422"/>
      <c r="M72" s="50"/>
      <c r="N72" s="219"/>
      <c r="O72" s="228"/>
      <c r="P72" s="225"/>
      <c r="Q72" s="225"/>
    </row>
    <row r="73" customFormat="false" ht="37.5" hidden="false" customHeight="false" outlineLevel="0" collapsed="false">
      <c r="B73" s="231"/>
      <c r="C73" s="219"/>
      <c r="D73" s="48"/>
      <c r="E73" s="219"/>
      <c r="F73" s="219"/>
      <c r="G73" s="219"/>
      <c r="H73" s="219"/>
      <c r="I73" s="164"/>
      <c r="J73" s="220"/>
      <c r="K73" s="225"/>
      <c r="L73" s="422"/>
      <c r="M73" s="50" t="s">
        <v>125</v>
      </c>
      <c r="N73" s="219"/>
      <c r="O73" s="230" t="n">
        <f aca="false">SUM(O67:O72)</f>
        <v>0</v>
      </c>
      <c r="P73" s="225"/>
      <c r="Q73" s="225"/>
    </row>
    <row r="74" customFormat="false" ht="37.5" hidden="false" customHeight="false" outlineLevel="0" collapsed="false">
      <c r="B74" s="231" t="s">
        <v>126</v>
      </c>
      <c r="C74" s="224"/>
      <c r="D74" s="224"/>
      <c r="E74" s="224"/>
      <c r="F74" s="224"/>
      <c r="G74" s="224"/>
      <c r="H74" s="224"/>
      <c r="I74" s="224"/>
      <c r="J74" s="224"/>
      <c r="K74" s="225"/>
      <c r="L74" s="422"/>
      <c r="M74" s="50"/>
      <c r="N74" s="219"/>
      <c r="O74" s="228"/>
      <c r="P74" s="225"/>
      <c r="Q74" s="225"/>
    </row>
    <row r="75" customFormat="false" ht="37.5" hidden="false" customHeight="false" outlineLevel="0" collapsed="false">
      <c r="B75" s="231"/>
      <c r="C75" s="224"/>
      <c r="D75" s="224"/>
      <c r="E75" s="224"/>
      <c r="F75" s="224"/>
      <c r="G75" s="224"/>
      <c r="H75" s="224"/>
      <c r="I75" s="224"/>
      <c r="J75" s="224"/>
      <c r="K75" s="164"/>
      <c r="L75" s="236"/>
      <c r="N75" s="164"/>
      <c r="O75" s="164"/>
      <c r="P75" s="164"/>
      <c r="Q75" s="234"/>
    </row>
    <row r="76" customFormat="false" ht="37.5" hidden="false" customHeight="false" outlineLevel="0" collapsed="false">
      <c r="B76" s="218"/>
      <c r="C76" s="224"/>
      <c r="D76" s="224"/>
      <c r="E76" s="224"/>
      <c r="F76" s="224"/>
      <c r="G76" s="224"/>
      <c r="H76" s="224"/>
      <c r="I76" s="224"/>
      <c r="J76" s="224"/>
      <c r="K76" s="164"/>
      <c r="L76" s="236"/>
      <c r="M76" s="235" t="s">
        <v>216</v>
      </c>
      <c r="N76" s="235"/>
      <c r="O76" s="235"/>
      <c r="P76" s="235"/>
      <c r="Q76" s="235"/>
    </row>
    <row r="77" customFormat="false" ht="37.5" hidden="false" customHeight="false" outlineLevel="0" collapsed="false">
      <c r="C77" s="164"/>
      <c r="D77" s="236"/>
      <c r="E77" s="164"/>
      <c r="F77" s="164"/>
      <c r="G77" s="164"/>
      <c r="H77" s="164"/>
      <c r="I77" s="164"/>
      <c r="J77" s="164"/>
      <c r="K77" s="164"/>
      <c r="L77" s="236"/>
      <c r="M77" s="50"/>
      <c r="N77" s="219"/>
      <c r="O77" s="234"/>
      <c r="P77" s="234"/>
      <c r="Q77" s="234"/>
    </row>
    <row r="78" customFormat="false" ht="37.5" hidden="false" customHeight="false" outlineLevel="0" collapsed="false">
      <c r="B78" s="237" t="s">
        <v>217</v>
      </c>
      <c r="C78" s="224"/>
      <c r="D78" s="224"/>
      <c r="E78" s="224"/>
      <c r="F78" s="224"/>
      <c r="G78" s="224"/>
      <c r="H78" s="224"/>
      <c r="I78" s="224"/>
      <c r="J78" s="224"/>
      <c r="K78" s="164"/>
      <c r="L78" s="236"/>
      <c r="M78" s="238"/>
      <c r="N78" s="238"/>
      <c r="O78" s="238"/>
      <c r="P78" s="238"/>
      <c r="Q78" s="238"/>
    </row>
    <row r="79" customFormat="false" ht="37.5" hidden="false" customHeight="false" outlineLevel="0" collapsed="false">
      <c r="B79" s="218"/>
      <c r="C79" s="224"/>
      <c r="D79" s="224"/>
      <c r="E79" s="224"/>
      <c r="F79" s="224"/>
      <c r="G79" s="224"/>
      <c r="H79" s="224"/>
      <c r="I79" s="224"/>
      <c r="J79" s="224"/>
      <c r="K79" s="164"/>
      <c r="L79" s="236"/>
      <c r="M79" s="238"/>
      <c r="N79" s="238"/>
      <c r="O79" s="238"/>
      <c r="P79" s="238"/>
      <c r="Q79" s="238"/>
    </row>
    <row r="80" customFormat="false" ht="37.5" hidden="false" customHeight="false" outlineLevel="0" collapsed="false">
      <c r="C80" s="224"/>
      <c r="D80" s="224"/>
      <c r="E80" s="224"/>
      <c r="F80" s="224"/>
      <c r="G80" s="224"/>
      <c r="H80" s="224"/>
      <c r="I80" s="224"/>
      <c r="J80" s="224"/>
      <c r="M80" s="238"/>
      <c r="N80" s="238"/>
      <c r="O80" s="238"/>
      <c r="P80" s="238"/>
      <c r="Q80" s="238"/>
    </row>
    <row r="81" customFormat="false" ht="37.5" hidden="false" customHeight="false" outlineLevel="0" collapsed="false">
      <c r="C81" s="224"/>
      <c r="D81" s="224"/>
      <c r="E81" s="224"/>
      <c r="F81" s="224"/>
      <c r="G81" s="224"/>
      <c r="H81" s="224"/>
      <c r="I81" s="224"/>
      <c r="J81" s="224"/>
      <c r="M81" s="238"/>
      <c r="N81" s="238"/>
      <c r="O81" s="238"/>
      <c r="P81" s="238"/>
      <c r="Q81" s="238"/>
    </row>
  </sheetData>
  <mergeCells count="39">
    <mergeCell ref="O2:Q2"/>
    <mergeCell ref="B4:I6"/>
    <mergeCell ref="J4:K5"/>
    <mergeCell ref="L4:N5"/>
    <mergeCell ref="O4:Q6"/>
    <mergeCell ref="J6:K6"/>
    <mergeCell ref="L6:N6"/>
    <mergeCell ref="B8:I8"/>
    <mergeCell ref="J8:Q8"/>
    <mergeCell ref="H9:I9"/>
    <mergeCell ref="P9:Q9"/>
    <mergeCell ref="B16:I19"/>
    <mergeCell ref="J16:Q19"/>
    <mergeCell ref="C20:I20"/>
    <mergeCell ref="K20:Q20"/>
    <mergeCell ref="D24:I24"/>
    <mergeCell ref="J24:Q24"/>
    <mergeCell ref="D25:I25"/>
    <mergeCell ref="J25:Q25"/>
    <mergeCell ref="B27:I27"/>
    <mergeCell ref="J27:Q27"/>
    <mergeCell ref="B28:I31"/>
    <mergeCell ref="J28:Q31"/>
    <mergeCell ref="C32:I32"/>
    <mergeCell ref="K32:Q32"/>
    <mergeCell ref="H35:I35"/>
    <mergeCell ref="P35:Q35"/>
    <mergeCell ref="B43:I43"/>
    <mergeCell ref="J43:Q43"/>
    <mergeCell ref="B49:I54"/>
    <mergeCell ref="J49:Q54"/>
    <mergeCell ref="B63:Q63"/>
    <mergeCell ref="M65:Q65"/>
    <mergeCell ref="C66:J68"/>
    <mergeCell ref="C70:J72"/>
    <mergeCell ref="C74:J76"/>
    <mergeCell ref="M76:Q76"/>
    <mergeCell ref="C78:J81"/>
    <mergeCell ref="M78:Q81"/>
  </mergeCells>
  <hyperlinks>
    <hyperlink ref="J6" r:id="rId1" display="rkbrunner@bluewin.ch"/>
    <hyperlink ref="C20" r:id="rId2" display="2025 Hedingen"/>
    <hyperlink ref="K20" r:id="rId3" display="2025 Müliberg"/>
    <hyperlink ref="C32" r:id="rId4" display="2025 Schüren"/>
    <hyperlink ref="K32" r:id="rId5" display="2025 Schüren"/>
  </hyperlink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true"/>
  </sheetPr>
  <dimension ref="B1:U81"/>
  <sheetViews>
    <sheetView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selection pane="topLeft" activeCell="L34" activeCellId="0" sqref="L34"/>
    </sheetView>
  </sheetViews>
  <sheetFormatPr defaultColWidth="9.33203125" defaultRowHeight="37.5" zeroHeight="false" outlineLevelRow="0" outlineLevelCol="0"/>
  <cols>
    <col collapsed="false" customWidth="true" hidden="false" outlineLevel="0" max="1" min="1" style="24" width="0.89"/>
    <col collapsed="false" customWidth="true" hidden="false" outlineLevel="0" max="2" min="2" style="24" width="56.11"/>
    <col collapsed="false" customWidth="true" hidden="false" outlineLevel="0" max="7" min="3" style="25" width="17.89"/>
    <col collapsed="false" customWidth="true" hidden="false" outlineLevel="0" max="8" min="8" style="25" width="12.44"/>
    <col collapsed="false" customWidth="true" hidden="false" outlineLevel="0" max="9" min="9" style="25" width="11"/>
    <col collapsed="false" customWidth="true" hidden="false" outlineLevel="0" max="10" min="10" style="25" width="55.89"/>
    <col collapsed="false" customWidth="true" hidden="false" outlineLevel="0" max="11" min="11" style="25" width="17.89"/>
    <col collapsed="false" customWidth="true" hidden="false" outlineLevel="0" max="12" min="12" style="26" width="17.89"/>
    <col collapsed="false" customWidth="true" hidden="false" outlineLevel="0" max="13" min="13" style="27" width="17.89"/>
    <col collapsed="false" customWidth="true" hidden="false" outlineLevel="0" max="15" min="14" style="25" width="17.89"/>
    <col collapsed="false" customWidth="true" hidden="false" outlineLevel="0" max="16" min="16" style="25" width="13.66"/>
    <col collapsed="false" customWidth="true" hidden="false" outlineLevel="0" max="17" min="17" style="25" width="11"/>
    <col collapsed="false" customWidth="false" hidden="false" outlineLevel="0" max="16384" min="18" style="24" width="9.33"/>
  </cols>
  <sheetData>
    <row r="1" customFormat="false" ht="37.5" hidden="false" customHeight="false" outlineLevel="0" collapsed="false">
      <c r="B1" s="28"/>
      <c r="C1" s="29"/>
      <c r="D1" s="29"/>
      <c r="E1" s="29"/>
      <c r="F1" s="29"/>
      <c r="G1" s="29"/>
      <c r="H1" s="29"/>
      <c r="I1" s="29"/>
      <c r="J1" s="29"/>
      <c r="K1" s="29"/>
      <c r="L1" s="30"/>
      <c r="M1" s="31"/>
      <c r="N1" s="29"/>
      <c r="O1" s="29"/>
      <c r="P1" s="29"/>
      <c r="Q1" s="32"/>
    </row>
    <row r="2" customFormat="false" ht="43.3" hidden="false" customHeight="false" outlineLevel="0" collapsed="false">
      <c r="B2" s="33"/>
      <c r="N2" s="34" t="s">
        <v>45</v>
      </c>
      <c r="O2" s="35" t="n">
        <v>45692</v>
      </c>
      <c r="P2" s="35"/>
      <c r="Q2" s="35"/>
    </row>
    <row r="3" customFormat="false" ht="37.5" hidden="false" customHeight="false" outlineLevel="0" collapsed="false">
      <c r="B3" s="36"/>
      <c r="Q3" s="37"/>
    </row>
    <row r="4" customFormat="false" ht="19.5" hidden="false" customHeight="true" outlineLevel="0" collapsed="false">
      <c r="B4" s="38" t="s">
        <v>218</v>
      </c>
      <c r="C4" s="38"/>
      <c r="D4" s="38"/>
      <c r="E4" s="38"/>
      <c r="F4" s="38"/>
      <c r="G4" s="38"/>
      <c r="H4" s="38"/>
      <c r="I4" s="38"/>
      <c r="J4" s="39" t="s">
        <v>219</v>
      </c>
      <c r="K4" s="39"/>
      <c r="L4" s="40" t="s">
        <v>220</v>
      </c>
      <c r="M4" s="40"/>
      <c r="N4" s="40"/>
      <c r="O4" s="409" t="n">
        <v>4.1425</v>
      </c>
      <c r="P4" s="409"/>
      <c r="Q4" s="409"/>
    </row>
    <row r="5" customFormat="false" ht="19.5" hidden="false" customHeight="true" outlineLevel="0" collapsed="false">
      <c r="B5" s="38"/>
      <c r="C5" s="38"/>
      <c r="D5" s="38"/>
      <c r="E5" s="38"/>
      <c r="F5" s="38"/>
      <c r="G5" s="38"/>
      <c r="H5" s="38"/>
      <c r="I5" s="38"/>
      <c r="J5" s="39"/>
      <c r="K5" s="39"/>
      <c r="L5" s="40"/>
      <c r="M5" s="40"/>
      <c r="N5" s="40"/>
      <c r="O5" s="409"/>
      <c r="P5" s="409"/>
      <c r="Q5" s="409"/>
    </row>
    <row r="6" customFormat="false" ht="37.5" hidden="false" customHeight="false" outlineLevel="0" collapsed="false">
      <c r="B6" s="38"/>
      <c r="C6" s="38"/>
      <c r="D6" s="38"/>
      <c r="E6" s="38"/>
      <c r="F6" s="38"/>
      <c r="G6" s="38"/>
      <c r="H6" s="38"/>
      <c r="I6" s="38"/>
      <c r="J6" s="423" t="s">
        <v>221</v>
      </c>
      <c r="K6" s="423"/>
      <c r="L6" s="43" t="str">
        <f aca="false">HYPERLINK("mailto:"&amp;K6,"Anmeldung")</f>
        <v>Anmeldung</v>
      </c>
      <c r="M6" s="43"/>
      <c r="N6" s="43"/>
      <c r="O6" s="409"/>
      <c r="P6" s="409"/>
      <c r="Q6" s="409"/>
    </row>
    <row r="7" customFormat="false" ht="37.5" hidden="false" customHeight="false" outlineLevel="0" collapsed="false">
      <c r="B7" s="44"/>
      <c r="C7" s="45"/>
      <c r="D7" s="46"/>
      <c r="E7" s="45"/>
      <c r="F7" s="45"/>
      <c r="G7" s="45"/>
      <c r="H7" s="45"/>
      <c r="I7" s="45"/>
      <c r="J7" s="47"/>
      <c r="K7" s="48"/>
      <c r="L7" s="49"/>
      <c r="M7" s="50"/>
      <c r="N7" s="51"/>
      <c r="O7" s="51"/>
      <c r="P7" s="52"/>
      <c r="Q7" s="53"/>
    </row>
    <row r="8" customFormat="false" ht="60" hidden="false" customHeight="true" outlineLevel="0" collapsed="false">
      <c r="B8" s="54" t="s">
        <v>47</v>
      </c>
      <c r="C8" s="54"/>
      <c r="D8" s="54"/>
      <c r="E8" s="54"/>
      <c r="F8" s="54"/>
      <c r="G8" s="54"/>
      <c r="H8" s="54"/>
      <c r="I8" s="54"/>
      <c r="J8" s="54" t="s">
        <v>48</v>
      </c>
      <c r="K8" s="54"/>
      <c r="L8" s="54"/>
      <c r="M8" s="54"/>
      <c r="N8" s="54"/>
      <c r="O8" s="54"/>
      <c r="P8" s="54"/>
      <c r="Q8" s="54"/>
    </row>
    <row r="9" customFormat="false" ht="37.5" hidden="false" customHeight="false" outlineLevel="0" collapsed="false">
      <c r="B9" s="55" t="s">
        <v>49</v>
      </c>
      <c r="C9" s="56" t="s">
        <v>50</v>
      </c>
      <c r="D9" s="57" t="s">
        <v>51</v>
      </c>
      <c r="E9" s="56" t="s">
        <v>52</v>
      </c>
      <c r="F9" s="56" t="s">
        <v>51</v>
      </c>
      <c r="G9" s="56" t="s">
        <v>53</v>
      </c>
      <c r="H9" s="58" t="s">
        <v>54</v>
      </c>
      <c r="I9" s="58"/>
      <c r="J9" s="59" t="s">
        <v>55</v>
      </c>
      <c r="K9" s="60" t="s">
        <v>50</v>
      </c>
      <c r="L9" s="61" t="s">
        <v>51</v>
      </c>
      <c r="M9" s="62" t="s">
        <v>56</v>
      </c>
      <c r="N9" s="60" t="s">
        <v>51</v>
      </c>
      <c r="O9" s="60" t="s">
        <v>53</v>
      </c>
      <c r="P9" s="63" t="s">
        <v>54</v>
      </c>
      <c r="Q9" s="63"/>
    </row>
    <row r="10" customFormat="false" ht="43.3" hidden="false" customHeight="false" outlineLevel="0" collapsed="false">
      <c r="B10" s="178" t="s">
        <v>222</v>
      </c>
      <c r="C10" s="65"/>
      <c r="D10" s="66"/>
      <c r="E10" s="67" t="n">
        <v>0.352083333333333</v>
      </c>
      <c r="F10" s="68" t="n">
        <v>1</v>
      </c>
      <c r="G10" s="69" t="s">
        <v>223</v>
      </c>
      <c r="H10" s="70" t="n">
        <v>8.85</v>
      </c>
      <c r="I10" s="71" t="s">
        <v>58</v>
      </c>
      <c r="J10" s="72" t="s">
        <v>222</v>
      </c>
      <c r="K10" s="73"/>
      <c r="L10" s="74"/>
      <c r="M10" s="67" t="n">
        <v>0.352083333333333</v>
      </c>
      <c r="N10" s="68" t="n">
        <v>1</v>
      </c>
      <c r="O10" s="69" t="s">
        <v>223</v>
      </c>
      <c r="P10" s="75" t="n">
        <v>5.98</v>
      </c>
      <c r="Q10" s="76" t="s">
        <v>58</v>
      </c>
    </row>
    <row r="11" customFormat="false" ht="43.3" hidden="false" customHeight="false" outlineLevel="0" collapsed="false">
      <c r="B11" s="72" t="s">
        <v>59</v>
      </c>
      <c r="C11" s="67" t="n">
        <v>0.353472222222222</v>
      </c>
      <c r="D11" s="68" t="s">
        <v>103</v>
      </c>
      <c r="E11" s="67" t="n">
        <v>0.359027777777778</v>
      </c>
      <c r="F11" s="68" t="n">
        <v>14</v>
      </c>
      <c r="G11" s="69" t="s">
        <v>224</v>
      </c>
      <c r="H11" s="70" t="n">
        <v>201</v>
      </c>
      <c r="I11" s="77" t="s">
        <v>62</v>
      </c>
      <c r="J11" s="72" t="s">
        <v>59</v>
      </c>
      <c r="K11" s="67" t="n">
        <v>0.353472222222222</v>
      </c>
      <c r="L11" s="78" t="s">
        <v>103</v>
      </c>
      <c r="M11" s="67" t="n">
        <v>0.359027777777778</v>
      </c>
      <c r="N11" s="68" t="n">
        <v>14</v>
      </c>
      <c r="O11" s="69" t="s">
        <v>224</v>
      </c>
      <c r="P11" s="70" t="n">
        <v>70</v>
      </c>
      <c r="Q11" s="76" t="s">
        <v>62</v>
      </c>
    </row>
    <row r="12" customFormat="false" ht="43.3" hidden="false" customHeight="false" outlineLevel="0" collapsed="false">
      <c r="B12" s="72" t="s">
        <v>225</v>
      </c>
      <c r="C12" s="67" t="n">
        <v>0.384027777777778</v>
      </c>
      <c r="D12" s="68" t="n">
        <v>4</v>
      </c>
      <c r="E12" s="67" t="n">
        <v>0.388194444444444</v>
      </c>
      <c r="F12" s="79" t="n">
        <v>6</v>
      </c>
      <c r="G12" s="69" t="s">
        <v>226</v>
      </c>
      <c r="H12" s="70" t="n">
        <v>172</v>
      </c>
      <c r="I12" s="77" t="s">
        <v>56</v>
      </c>
      <c r="J12" s="80" t="s">
        <v>225</v>
      </c>
      <c r="K12" s="67" t="n">
        <v>0.384027777777778</v>
      </c>
      <c r="L12" s="78" t="n">
        <v>4</v>
      </c>
      <c r="M12" s="67" t="n">
        <v>0.388888888888889</v>
      </c>
      <c r="N12" s="68" t="s">
        <v>227</v>
      </c>
      <c r="O12" s="69" t="s">
        <v>228</v>
      </c>
      <c r="P12" s="70" t="n">
        <v>195</v>
      </c>
      <c r="Q12" s="76" t="s">
        <v>56</v>
      </c>
    </row>
    <row r="13" customFormat="false" ht="43.3" hidden="false" customHeight="false" outlineLevel="0" collapsed="false">
      <c r="B13" s="72" t="s">
        <v>229</v>
      </c>
      <c r="C13" s="67" t="n">
        <v>0.401388888888889</v>
      </c>
      <c r="D13" s="68" t="s">
        <v>7</v>
      </c>
      <c r="E13" s="67"/>
      <c r="F13" s="68"/>
      <c r="G13" s="69"/>
      <c r="H13" s="82" t="n">
        <v>0.09375</v>
      </c>
      <c r="I13" s="77" t="s">
        <v>69</v>
      </c>
      <c r="J13" s="72" t="s">
        <v>230</v>
      </c>
      <c r="K13" s="67" t="n">
        <v>0.404861111111111</v>
      </c>
      <c r="L13" s="78"/>
      <c r="M13" s="67"/>
      <c r="N13" s="68" t="s">
        <v>7</v>
      </c>
      <c r="O13" s="69"/>
      <c r="P13" s="82" t="n">
        <v>0.0611111111111111</v>
      </c>
      <c r="Q13" s="76" t="s">
        <v>69</v>
      </c>
    </row>
    <row r="14" customFormat="false" ht="43.3" hidden="false" customHeight="false" outlineLevel="0" collapsed="false">
      <c r="B14" s="72"/>
      <c r="C14" s="67"/>
      <c r="D14" s="68"/>
      <c r="E14" s="67"/>
      <c r="F14" s="68"/>
      <c r="G14" s="69"/>
      <c r="H14" s="83" t="n">
        <v>0</v>
      </c>
      <c r="I14" s="84" t="s">
        <v>70</v>
      </c>
      <c r="J14" s="72"/>
      <c r="K14" s="67"/>
      <c r="L14" s="78"/>
      <c r="M14" s="67"/>
      <c r="N14" s="68"/>
      <c r="O14" s="69"/>
      <c r="P14" s="83" t="n">
        <v>0.2</v>
      </c>
      <c r="Q14" s="76" t="s">
        <v>70</v>
      </c>
    </row>
    <row r="15" customFormat="false" ht="43.3" hidden="false" customHeight="false" outlineLevel="0" collapsed="false">
      <c r="B15" s="411"/>
      <c r="C15" s="86"/>
      <c r="D15" s="87"/>
      <c r="E15" s="88"/>
      <c r="F15" s="87"/>
      <c r="G15" s="89"/>
      <c r="H15" s="82" t="n">
        <f aca="false">H13*(100%+H14)</f>
        <v>0.09375</v>
      </c>
      <c r="I15" s="77" t="s">
        <v>71</v>
      </c>
      <c r="J15" s="90"/>
      <c r="K15" s="91"/>
      <c r="L15" s="92"/>
      <c r="M15" s="93"/>
      <c r="N15" s="94"/>
      <c r="O15" s="95"/>
      <c r="P15" s="96" t="n">
        <f aca="false">P13*(100%+P14)</f>
        <v>0.0733333333333333</v>
      </c>
      <c r="Q15" s="97" t="s">
        <v>71</v>
      </c>
    </row>
    <row r="16" customFormat="false" ht="24.75" hidden="false" customHeight="true" outlineLevel="0" collapsed="false">
      <c r="B16" s="412" t="s">
        <v>231</v>
      </c>
      <c r="C16" s="412"/>
      <c r="D16" s="412"/>
      <c r="E16" s="412"/>
      <c r="F16" s="412"/>
      <c r="G16" s="412"/>
      <c r="H16" s="412"/>
      <c r="I16" s="412"/>
      <c r="J16" s="413" t="s">
        <v>232</v>
      </c>
      <c r="K16" s="413"/>
      <c r="L16" s="413"/>
      <c r="M16" s="413"/>
      <c r="N16" s="413"/>
      <c r="O16" s="413"/>
      <c r="P16" s="413"/>
      <c r="Q16" s="413"/>
    </row>
    <row r="17" customFormat="false" ht="24.75" hidden="false" customHeight="true" outlineLevel="0" collapsed="false">
      <c r="B17" s="412"/>
      <c r="C17" s="412"/>
      <c r="D17" s="412"/>
      <c r="E17" s="412"/>
      <c r="F17" s="412"/>
      <c r="G17" s="412"/>
      <c r="H17" s="412"/>
      <c r="I17" s="412"/>
      <c r="J17" s="413"/>
      <c r="K17" s="413"/>
      <c r="L17" s="413"/>
      <c r="M17" s="413"/>
      <c r="N17" s="413"/>
      <c r="O17" s="413"/>
      <c r="P17" s="413"/>
      <c r="Q17" s="413"/>
    </row>
    <row r="18" customFormat="false" ht="24.75" hidden="false" customHeight="true" outlineLevel="0" collapsed="false">
      <c r="B18" s="412"/>
      <c r="C18" s="412"/>
      <c r="D18" s="412"/>
      <c r="E18" s="412"/>
      <c r="F18" s="412"/>
      <c r="G18" s="412"/>
      <c r="H18" s="412"/>
      <c r="I18" s="412"/>
      <c r="J18" s="413"/>
      <c r="K18" s="413"/>
      <c r="L18" s="413"/>
      <c r="M18" s="413"/>
      <c r="N18" s="413"/>
      <c r="O18" s="413"/>
      <c r="P18" s="413"/>
      <c r="Q18" s="413"/>
    </row>
    <row r="19" customFormat="false" ht="24.75" hidden="false" customHeight="true" outlineLevel="0" collapsed="false">
      <c r="B19" s="412"/>
      <c r="C19" s="412"/>
      <c r="D19" s="412"/>
      <c r="E19" s="412"/>
      <c r="F19" s="412"/>
      <c r="G19" s="412"/>
      <c r="H19" s="412"/>
      <c r="I19" s="412"/>
      <c r="J19" s="413"/>
      <c r="K19" s="413"/>
      <c r="L19" s="413"/>
      <c r="M19" s="413"/>
      <c r="N19" s="413"/>
      <c r="O19" s="413"/>
      <c r="P19" s="413"/>
      <c r="Q19" s="413"/>
    </row>
    <row r="20" customFormat="false" ht="37.5" hidden="false" customHeight="false" outlineLevel="0" collapsed="false">
      <c r="B20" s="100" t="s">
        <v>74</v>
      </c>
      <c r="C20" s="101" t="s">
        <v>233</v>
      </c>
      <c r="D20" s="101"/>
      <c r="E20" s="101"/>
      <c r="F20" s="101"/>
      <c r="G20" s="101"/>
      <c r="H20" s="101"/>
      <c r="I20" s="101"/>
      <c r="J20" s="102" t="s">
        <v>76</v>
      </c>
      <c r="K20" s="103" t="s">
        <v>234</v>
      </c>
      <c r="L20" s="103"/>
      <c r="M20" s="103"/>
      <c r="N20" s="103"/>
      <c r="O20" s="103"/>
      <c r="P20" s="103"/>
      <c r="Q20" s="103"/>
    </row>
    <row r="21" customFormat="false" ht="37.5" hidden="false" customHeight="false" outlineLevel="0" collapsed="false">
      <c r="B21" s="104"/>
      <c r="C21" s="105"/>
      <c r="D21" s="105"/>
      <c r="E21" s="105"/>
      <c r="F21" s="105"/>
      <c r="G21" s="105"/>
      <c r="H21" s="105"/>
      <c r="I21" s="105"/>
      <c r="J21" s="106"/>
      <c r="K21" s="107"/>
      <c r="L21" s="108"/>
      <c r="M21" s="109"/>
      <c r="N21" s="106"/>
      <c r="O21" s="106"/>
      <c r="P21" s="106"/>
      <c r="Q21" s="110"/>
    </row>
    <row r="22" customFormat="false" ht="37.5" hidden="true" customHeight="false" outlineLevel="0" collapsed="false">
      <c r="B22" s="111" t="s">
        <v>78</v>
      </c>
      <c r="C22" s="112" t="n">
        <f aca="false" t="array" ref="C22:C22">INDEX(C11:C14,COUNT(C11:C14))+H15</f>
        <v>0.495138888888889</v>
      </c>
      <c r="D22" s="113"/>
      <c r="E22" s="113"/>
      <c r="F22" s="113"/>
      <c r="G22" s="113"/>
      <c r="H22" s="113"/>
      <c r="I22" s="113"/>
      <c r="J22" s="114" t="s">
        <v>78</v>
      </c>
      <c r="K22" s="115" t="n">
        <f aca="false" t="array" ref="K22:K22">INDEX(K11:K14,COUNT(K11:K14))+P15</f>
        <v>0.478194444444444</v>
      </c>
      <c r="M22" s="116"/>
      <c r="N22" s="117"/>
      <c r="O22" s="117"/>
      <c r="P22" s="117"/>
      <c r="Q22" s="118"/>
    </row>
    <row r="23" customFormat="false" ht="37.5" hidden="false" customHeight="false" outlineLevel="0" collapsed="false">
      <c r="B23" s="119"/>
      <c r="C23" s="120"/>
      <c r="D23" s="121"/>
      <c r="E23" s="120"/>
      <c r="F23" s="120"/>
      <c r="G23" s="120"/>
      <c r="H23" s="120"/>
      <c r="I23" s="120"/>
      <c r="J23" s="122"/>
      <c r="K23" s="123"/>
      <c r="L23" s="124"/>
      <c r="M23" s="123"/>
      <c r="N23" s="123"/>
      <c r="O23" s="123"/>
      <c r="P23" s="123"/>
      <c r="Q23" s="125"/>
    </row>
    <row r="24" customFormat="false" ht="43.3" hidden="false" customHeight="false" outlineLevel="0" collapsed="false">
      <c r="B24" s="126" t="s">
        <v>79</v>
      </c>
      <c r="C24" s="127" t="n">
        <v>0.479166666666667</v>
      </c>
      <c r="D24" s="128" t="s">
        <v>235</v>
      </c>
      <c r="E24" s="128"/>
      <c r="F24" s="128"/>
      <c r="G24" s="128"/>
      <c r="H24" s="128"/>
      <c r="I24" s="128"/>
      <c r="J24" s="129" t="s">
        <v>236</v>
      </c>
      <c r="K24" s="129"/>
      <c r="L24" s="129"/>
      <c r="M24" s="129"/>
      <c r="N24" s="129"/>
      <c r="O24" s="129"/>
      <c r="P24" s="129"/>
      <c r="Q24" s="129"/>
    </row>
    <row r="25" customFormat="false" ht="43.3" hidden="false" customHeight="false" outlineLevel="0" collapsed="false">
      <c r="B25" s="130" t="s">
        <v>82</v>
      </c>
      <c r="C25" s="131" t="n">
        <v>0.604166666666667</v>
      </c>
      <c r="D25" s="132" t="s">
        <v>237</v>
      </c>
      <c r="E25" s="132"/>
      <c r="F25" s="132"/>
      <c r="G25" s="132"/>
      <c r="H25" s="132"/>
      <c r="I25" s="132"/>
      <c r="J25" s="133" t="s">
        <v>238</v>
      </c>
      <c r="K25" s="133"/>
      <c r="L25" s="133"/>
      <c r="M25" s="133"/>
      <c r="N25" s="133"/>
      <c r="O25" s="133"/>
      <c r="P25" s="133"/>
      <c r="Q25" s="133"/>
    </row>
    <row r="26" customFormat="false" ht="37.5" hidden="false" customHeight="false" outlineLevel="0" collapsed="false">
      <c r="B26" s="134"/>
      <c r="C26" s="135"/>
      <c r="D26" s="136"/>
      <c r="E26" s="137"/>
      <c r="F26" s="137"/>
      <c r="G26" s="137"/>
      <c r="H26" s="137"/>
      <c r="I26" s="137"/>
      <c r="J26" s="136"/>
      <c r="K26" s="136"/>
      <c r="L26" s="138"/>
      <c r="M26" s="139"/>
      <c r="N26" s="136"/>
      <c r="O26" s="136"/>
      <c r="P26" s="136"/>
      <c r="Q26" s="140"/>
    </row>
    <row r="27" customFormat="false" ht="60" hidden="false" customHeight="true" outlineLevel="0" collapsed="false">
      <c r="B27" s="141" t="s">
        <v>85</v>
      </c>
      <c r="C27" s="141"/>
      <c r="D27" s="141"/>
      <c r="E27" s="141"/>
      <c r="F27" s="141"/>
      <c r="G27" s="141"/>
      <c r="H27" s="141"/>
      <c r="I27" s="141"/>
      <c r="J27" s="141" t="s">
        <v>86</v>
      </c>
      <c r="K27" s="141"/>
      <c r="L27" s="141"/>
      <c r="M27" s="141"/>
      <c r="N27" s="141"/>
      <c r="O27" s="141"/>
      <c r="P27" s="141"/>
      <c r="Q27" s="141"/>
    </row>
    <row r="28" customFormat="false" ht="24.75" hidden="false" customHeight="true" outlineLevel="0" collapsed="false">
      <c r="B28" s="412" t="s">
        <v>239</v>
      </c>
      <c r="C28" s="412"/>
      <c r="D28" s="412"/>
      <c r="E28" s="412"/>
      <c r="F28" s="412"/>
      <c r="G28" s="412"/>
      <c r="H28" s="412"/>
      <c r="I28" s="412"/>
      <c r="J28" s="412" t="s">
        <v>240</v>
      </c>
      <c r="K28" s="412"/>
      <c r="L28" s="412"/>
      <c r="M28" s="412"/>
      <c r="N28" s="412"/>
      <c r="O28" s="412"/>
      <c r="P28" s="412"/>
      <c r="Q28" s="412"/>
    </row>
    <row r="29" customFormat="false" ht="24.75" hidden="false" customHeight="true" outlineLevel="0" collapsed="false">
      <c r="B29" s="412"/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</row>
    <row r="30" customFormat="false" ht="24.75" hidden="false" customHeight="true" outlineLevel="0" collapsed="false">
      <c r="B30" s="412"/>
      <c r="C30" s="412"/>
      <c r="D30" s="412"/>
      <c r="E30" s="412"/>
      <c r="F30" s="412"/>
      <c r="G30" s="412"/>
      <c r="H30" s="412"/>
      <c r="I30" s="412"/>
      <c r="J30" s="412"/>
      <c r="K30" s="412"/>
      <c r="L30" s="412"/>
      <c r="M30" s="412"/>
      <c r="N30" s="412"/>
      <c r="O30" s="412"/>
      <c r="P30" s="412"/>
      <c r="Q30" s="412"/>
    </row>
    <row r="31" customFormat="false" ht="24.75" hidden="false" customHeight="true" outlineLevel="0" collapsed="false">
      <c r="B31" s="412"/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</row>
    <row r="32" customFormat="false" ht="39.75" hidden="false" customHeight="true" outlineLevel="0" collapsed="false">
      <c r="B32" s="143" t="s">
        <v>89</v>
      </c>
      <c r="C32" s="144" t="s">
        <v>241</v>
      </c>
      <c r="D32" s="144"/>
      <c r="E32" s="144"/>
      <c r="F32" s="144"/>
      <c r="G32" s="144"/>
      <c r="H32" s="144"/>
      <c r="I32" s="144"/>
      <c r="J32" s="145" t="s">
        <v>91</v>
      </c>
      <c r="K32" s="146"/>
      <c r="L32" s="146"/>
      <c r="M32" s="146"/>
      <c r="N32" s="146"/>
      <c r="O32" s="146"/>
      <c r="P32" s="146"/>
      <c r="Q32" s="146"/>
    </row>
    <row r="33" customFormat="false" ht="37.5" hidden="true" customHeight="false" outlineLevel="0" collapsed="false">
      <c r="B33" s="147" t="s">
        <v>92</v>
      </c>
      <c r="C33" s="148" t="s">
        <v>93</v>
      </c>
      <c r="D33" s="149" t="n">
        <f aca="false">C25 +H41</f>
        <v>0.655833333333333</v>
      </c>
      <c r="E33" s="150"/>
      <c r="F33" s="105"/>
      <c r="G33" s="105"/>
      <c r="H33" s="151"/>
      <c r="I33" s="152"/>
      <c r="J33" s="148" t="s">
        <v>94</v>
      </c>
      <c r="K33" s="148" t="s">
        <v>93</v>
      </c>
      <c r="L33" s="153" t="n">
        <f aca="false">C25+P41</f>
        <v>0.604166666666667</v>
      </c>
      <c r="N33" s="106"/>
      <c r="O33" s="106"/>
      <c r="P33" s="151"/>
      <c r="Q33" s="110"/>
    </row>
    <row r="34" customFormat="false" ht="37.5" hidden="false" customHeight="false" outlineLevel="0" collapsed="false">
      <c r="B34" s="154"/>
      <c r="C34" s="155"/>
      <c r="D34" s="156"/>
      <c r="E34" s="157"/>
      <c r="F34" s="158"/>
      <c r="G34" s="158"/>
      <c r="I34" s="159"/>
      <c r="J34" s="160"/>
      <c r="K34" s="161"/>
      <c r="L34" s="162"/>
      <c r="M34" s="163"/>
      <c r="N34" s="164"/>
      <c r="O34" s="164"/>
      <c r="Q34" s="165"/>
    </row>
    <row r="35" customFormat="false" ht="37.5" hidden="false" customHeight="false" outlineLevel="0" collapsed="false">
      <c r="B35" s="166" t="s">
        <v>95</v>
      </c>
      <c r="C35" s="167" t="s">
        <v>50</v>
      </c>
      <c r="D35" s="167" t="s">
        <v>51</v>
      </c>
      <c r="E35" s="167" t="s">
        <v>56</v>
      </c>
      <c r="F35" s="167" t="s">
        <v>51</v>
      </c>
      <c r="G35" s="167" t="s">
        <v>96</v>
      </c>
      <c r="H35" s="168" t="s">
        <v>54</v>
      </c>
      <c r="I35" s="168"/>
      <c r="J35" s="59" t="s">
        <v>97</v>
      </c>
      <c r="K35" s="169" t="s">
        <v>50</v>
      </c>
      <c r="L35" s="170" t="s">
        <v>51</v>
      </c>
      <c r="M35" s="171" t="s">
        <v>56</v>
      </c>
      <c r="N35" s="172" t="s">
        <v>51</v>
      </c>
      <c r="O35" s="173" t="s">
        <v>96</v>
      </c>
      <c r="P35" s="168" t="s">
        <v>54</v>
      </c>
      <c r="Q35" s="168"/>
    </row>
    <row r="36" customFormat="false" ht="43.3" hidden="false" customHeight="false" outlineLevel="0" collapsed="false">
      <c r="B36" s="174" t="s">
        <v>242</v>
      </c>
      <c r="C36" s="73"/>
      <c r="D36" s="175"/>
      <c r="E36" s="176" t="n">
        <v>0.663888888888889</v>
      </c>
      <c r="F36" s="78" t="s">
        <v>7</v>
      </c>
      <c r="G36" s="177" t="s">
        <v>226</v>
      </c>
      <c r="H36" s="70" t="n">
        <v>4.31</v>
      </c>
      <c r="I36" s="77" t="s">
        <v>58</v>
      </c>
      <c r="J36" s="178" t="s">
        <v>243</v>
      </c>
      <c r="K36" s="179"/>
      <c r="L36" s="74"/>
      <c r="M36" s="176"/>
      <c r="N36" s="68" t="s">
        <v>7</v>
      </c>
      <c r="O36" s="180"/>
      <c r="P36" s="181" t="s">
        <v>7</v>
      </c>
      <c r="Q36" s="182" t="s">
        <v>58</v>
      </c>
    </row>
    <row r="37" customFormat="false" ht="43.3" hidden="false" customHeight="false" outlineLevel="0" collapsed="false">
      <c r="B37" s="72" t="s">
        <v>225</v>
      </c>
      <c r="C37" s="67" t="n">
        <v>0.672916666666667</v>
      </c>
      <c r="D37" s="415" t="n">
        <v>6</v>
      </c>
      <c r="E37" s="67" t="n">
        <v>0.678472222222222</v>
      </c>
      <c r="F37" s="68" t="n">
        <v>3</v>
      </c>
      <c r="G37" s="69" t="s">
        <v>244</v>
      </c>
      <c r="H37" s="70" t="n">
        <v>24</v>
      </c>
      <c r="I37" s="77" t="s">
        <v>62</v>
      </c>
      <c r="J37" s="72"/>
      <c r="K37" s="176"/>
      <c r="L37" s="184"/>
      <c r="M37" s="67" t="s">
        <v>7</v>
      </c>
      <c r="N37" s="68"/>
      <c r="O37" s="69"/>
      <c r="P37" s="70" t="s">
        <v>7</v>
      </c>
      <c r="Q37" s="76" t="s">
        <v>62</v>
      </c>
      <c r="T37" s="24" t="s">
        <v>7</v>
      </c>
    </row>
    <row r="38" customFormat="false" ht="43.3" hidden="false" customHeight="false" outlineLevel="0" collapsed="false">
      <c r="B38" s="72" t="s">
        <v>59</v>
      </c>
      <c r="C38" s="176" t="n">
        <v>0.704861111111111</v>
      </c>
      <c r="D38" s="68" t="n">
        <v>5</v>
      </c>
      <c r="E38" s="67" t="s">
        <v>7</v>
      </c>
      <c r="F38" s="68" t="s">
        <v>7</v>
      </c>
      <c r="G38" s="69"/>
      <c r="H38" s="70" t="n">
        <v>28</v>
      </c>
      <c r="I38" s="77" t="s">
        <v>56</v>
      </c>
      <c r="J38" s="72" t="s">
        <v>7</v>
      </c>
      <c r="K38" s="67" t="s">
        <v>7</v>
      </c>
      <c r="L38" s="78"/>
      <c r="M38" s="67"/>
      <c r="N38" s="68" t="s">
        <v>7</v>
      </c>
      <c r="O38" s="69"/>
      <c r="P38" s="70"/>
      <c r="Q38" s="76" t="s">
        <v>56</v>
      </c>
    </row>
    <row r="39" customFormat="false" ht="43.3" hidden="false" customHeight="false" outlineLevel="0" collapsed="false">
      <c r="B39" s="72"/>
      <c r="C39" s="67"/>
      <c r="D39" s="68"/>
      <c r="E39" s="67" t="s">
        <v>7</v>
      </c>
      <c r="F39" s="68" t="s">
        <v>7</v>
      </c>
      <c r="G39" s="69"/>
      <c r="H39" s="82" t="n">
        <v>0.0430555555555556</v>
      </c>
      <c r="I39" s="77" t="s">
        <v>69</v>
      </c>
      <c r="J39" s="72"/>
      <c r="K39" s="67"/>
      <c r="L39" s="78"/>
      <c r="M39" s="67" t="s">
        <v>7</v>
      </c>
      <c r="N39" s="68" t="s">
        <v>7</v>
      </c>
      <c r="O39" s="69" t="s">
        <v>7</v>
      </c>
      <c r="P39" s="82" t="n">
        <v>0</v>
      </c>
      <c r="Q39" s="76" t="s">
        <v>69</v>
      </c>
    </row>
    <row r="40" customFormat="false" ht="43.3" hidden="false" customHeight="false" outlineLevel="0" collapsed="false">
      <c r="B40" s="72"/>
      <c r="C40" s="67"/>
      <c r="D40" s="68"/>
      <c r="E40" s="67" t="s">
        <v>7</v>
      </c>
      <c r="F40" s="68" t="s">
        <v>7</v>
      </c>
      <c r="G40" s="69" t="s">
        <v>7</v>
      </c>
      <c r="H40" s="83" t="n">
        <v>0.2</v>
      </c>
      <c r="I40" s="84" t="s">
        <v>70</v>
      </c>
      <c r="J40" s="72"/>
      <c r="K40" s="67"/>
      <c r="L40" s="78"/>
      <c r="M40" s="67"/>
      <c r="N40" s="68"/>
      <c r="O40" s="69"/>
      <c r="P40" s="83" t="n">
        <v>0.2</v>
      </c>
      <c r="Q40" s="185" t="s">
        <v>70</v>
      </c>
    </row>
    <row r="41" customFormat="false" ht="43.3" hidden="false" customHeight="false" outlineLevel="0" collapsed="false">
      <c r="B41" s="186"/>
      <c r="C41" s="93"/>
      <c r="D41" s="187"/>
      <c r="E41" s="67" t="s">
        <v>7</v>
      </c>
      <c r="F41" s="187"/>
      <c r="G41" s="95"/>
      <c r="H41" s="96" t="n">
        <f aca="false">H39*(100%+H40)</f>
        <v>0.0516666666666667</v>
      </c>
      <c r="I41" s="188" t="s">
        <v>71</v>
      </c>
      <c r="J41" s="90"/>
      <c r="K41" s="93" t="s">
        <v>7</v>
      </c>
      <c r="L41" s="187"/>
      <c r="M41" s="93"/>
      <c r="N41" s="187"/>
      <c r="O41" s="189"/>
      <c r="P41" s="96" t="n">
        <f aca="false">P39*(100%+P40)</f>
        <v>0</v>
      </c>
      <c r="Q41" s="97" t="s">
        <v>71</v>
      </c>
    </row>
    <row r="42" customFormat="false" ht="37.5" hidden="false" customHeight="false" outlineLevel="0" collapsed="false">
      <c r="B42" s="154"/>
      <c r="C42" s="157"/>
      <c r="D42" s="156"/>
      <c r="E42" s="157"/>
      <c r="F42" s="190"/>
      <c r="G42" s="156"/>
      <c r="H42" s="161"/>
      <c r="I42" s="160"/>
      <c r="J42" s="191"/>
      <c r="K42" s="157"/>
      <c r="L42" s="156"/>
      <c r="M42" s="157"/>
      <c r="N42" s="156"/>
      <c r="O42" s="156"/>
      <c r="P42" s="161"/>
      <c r="Q42" s="192"/>
    </row>
    <row r="43" customFormat="false" ht="60" hidden="false" customHeight="true" outlineLevel="0" collapsed="false">
      <c r="B43" s="193" t="s">
        <v>101</v>
      </c>
      <c r="C43" s="193"/>
      <c r="D43" s="193"/>
      <c r="E43" s="193"/>
      <c r="F43" s="193"/>
      <c r="G43" s="193"/>
      <c r="H43" s="193"/>
      <c r="I43" s="193"/>
      <c r="J43" s="194" t="s">
        <v>102</v>
      </c>
      <c r="K43" s="194"/>
      <c r="L43" s="194"/>
      <c r="M43" s="194"/>
      <c r="N43" s="194"/>
      <c r="O43" s="194"/>
      <c r="P43" s="194"/>
      <c r="Q43" s="194"/>
    </row>
    <row r="44" customFormat="false" ht="43.3" hidden="false" customHeight="false" outlineLevel="0" collapsed="false">
      <c r="B44" s="72" t="s">
        <v>222</v>
      </c>
      <c r="C44" s="73"/>
      <c r="D44" s="195" t="s">
        <v>7</v>
      </c>
      <c r="E44" s="67" t="n">
        <v>0.435416666666667</v>
      </c>
      <c r="F44" s="68" t="n">
        <v>1</v>
      </c>
      <c r="G44" s="69" t="s">
        <v>223</v>
      </c>
      <c r="H44" s="196"/>
      <c r="I44" s="160"/>
      <c r="J44" s="72" t="s">
        <v>245</v>
      </c>
      <c r="K44" s="73"/>
      <c r="L44" s="74"/>
      <c r="M44" s="67" t="n">
        <v>0.615277777777778</v>
      </c>
      <c r="N44" s="68" t="s">
        <v>7</v>
      </c>
      <c r="O44" s="69" t="s">
        <v>246</v>
      </c>
      <c r="P44" s="160"/>
      <c r="Q44" s="192"/>
    </row>
    <row r="45" customFormat="false" ht="43.3" hidden="false" customHeight="false" outlineLevel="0" collapsed="false">
      <c r="B45" s="72" t="s">
        <v>59</v>
      </c>
      <c r="C45" s="67" t="n">
        <v>0.436805555555556</v>
      </c>
      <c r="D45" s="68" t="s">
        <v>103</v>
      </c>
      <c r="E45" s="67" t="n">
        <v>0.442361111111111</v>
      </c>
      <c r="F45" s="68" t="n">
        <v>14</v>
      </c>
      <c r="G45" s="69" t="s">
        <v>224</v>
      </c>
      <c r="H45" s="196"/>
      <c r="I45" s="160"/>
      <c r="J45" s="72" t="s">
        <v>247</v>
      </c>
      <c r="K45" s="67" t="n">
        <v>0.61875</v>
      </c>
      <c r="L45" s="78"/>
      <c r="M45" s="67" t="n">
        <v>0.620833333333333</v>
      </c>
      <c r="N45" s="68"/>
      <c r="O45" s="69" t="s">
        <v>226</v>
      </c>
      <c r="P45" s="160"/>
      <c r="Q45" s="192"/>
    </row>
    <row r="46" customFormat="false" ht="43.3" hidden="false" customHeight="false" outlineLevel="0" collapsed="false">
      <c r="B46" s="72" t="s">
        <v>225</v>
      </c>
      <c r="C46" s="67" t="n">
        <v>0.467361111111111</v>
      </c>
      <c r="D46" s="68" t="n">
        <v>4</v>
      </c>
      <c r="E46" s="67" t="n">
        <v>0.471527777777778</v>
      </c>
      <c r="F46" s="68" t="n">
        <v>6</v>
      </c>
      <c r="G46" s="69" t="s">
        <v>226</v>
      </c>
      <c r="H46" s="196"/>
      <c r="I46" s="160"/>
      <c r="J46" s="72" t="s">
        <v>225</v>
      </c>
      <c r="K46" s="67" t="n">
        <v>0.63125</v>
      </c>
      <c r="L46" s="78" t="n">
        <v>6</v>
      </c>
      <c r="M46" s="67" t="n">
        <v>0.636805555555556</v>
      </c>
      <c r="N46" s="68" t="n">
        <v>3</v>
      </c>
      <c r="O46" s="69" t="s">
        <v>244</v>
      </c>
      <c r="P46" s="160"/>
      <c r="Q46" s="192"/>
    </row>
    <row r="47" customFormat="false" ht="43.3" hidden="false" customHeight="false" outlineLevel="0" collapsed="false">
      <c r="B47" s="72" t="s">
        <v>247</v>
      </c>
      <c r="C47" s="67" t="n">
        <v>0.48125</v>
      </c>
      <c r="D47" s="68"/>
      <c r="E47" s="67" t="n">
        <v>0.481944444444444</v>
      </c>
      <c r="F47" s="68"/>
      <c r="G47" s="69" t="s">
        <v>248</v>
      </c>
      <c r="H47" s="196"/>
      <c r="I47" s="160"/>
      <c r="J47" s="72" t="s">
        <v>59</v>
      </c>
      <c r="K47" s="67" t="n">
        <v>0.663194444444444</v>
      </c>
      <c r="L47" s="78" t="n">
        <v>5</v>
      </c>
      <c r="M47" s="67" t="n">
        <v>0.669444444444444</v>
      </c>
      <c r="N47" s="68" t="s">
        <v>100</v>
      </c>
      <c r="O47" s="69" t="s">
        <v>132</v>
      </c>
      <c r="P47" s="160"/>
      <c r="Q47" s="192"/>
    </row>
    <row r="48" customFormat="false" ht="43.3" hidden="false" customHeight="false" outlineLevel="0" collapsed="false">
      <c r="B48" s="198" t="s">
        <v>245</v>
      </c>
      <c r="C48" s="201" t="n">
        <v>0.484722222222222</v>
      </c>
      <c r="D48" s="200"/>
      <c r="E48" s="201"/>
      <c r="F48" s="200" t="s">
        <v>7</v>
      </c>
      <c r="G48" s="202"/>
      <c r="H48" s="196"/>
      <c r="I48" s="160"/>
      <c r="J48" s="198" t="s">
        <v>222</v>
      </c>
      <c r="K48" s="199" t="n">
        <v>0.671527777777778</v>
      </c>
      <c r="L48" s="203"/>
      <c r="M48" s="199" t="s">
        <v>7</v>
      </c>
      <c r="N48" s="204"/>
      <c r="O48" s="205"/>
      <c r="P48" s="160"/>
      <c r="Q48" s="206" t="s">
        <v>109</v>
      </c>
    </row>
    <row r="49" customFormat="false" ht="24.75" hidden="false" customHeight="true" outlineLevel="0" collapsed="false">
      <c r="B49" s="207" t="s">
        <v>110</v>
      </c>
      <c r="C49" s="207"/>
      <c r="D49" s="207"/>
      <c r="E49" s="207"/>
      <c r="F49" s="207"/>
      <c r="G49" s="207"/>
      <c r="H49" s="207"/>
      <c r="I49" s="207"/>
      <c r="J49" s="424" t="s">
        <v>249</v>
      </c>
      <c r="K49" s="424"/>
      <c r="L49" s="424"/>
      <c r="M49" s="424"/>
      <c r="N49" s="424"/>
      <c r="O49" s="424"/>
      <c r="P49" s="424"/>
      <c r="Q49" s="424"/>
      <c r="R49" s="24" t="s">
        <v>7</v>
      </c>
      <c r="S49" s="24" t="s">
        <v>7</v>
      </c>
      <c r="T49" s="24" t="s">
        <v>7</v>
      </c>
      <c r="U49" s="24" t="s">
        <v>7</v>
      </c>
    </row>
    <row r="50" customFormat="false" ht="24.75" hidden="false" customHeight="true" outlineLevel="0" collapsed="false">
      <c r="B50" s="207"/>
      <c r="C50" s="207"/>
      <c r="D50" s="207"/>
      <c r="E50" s="207"/>
      <c r="F50" s="207"/>
      <c r="G50" s="207"/>
      <c r="H50" s="207"/>
      <c r="I50" s="207"/>
      <c r="J50" s="424"/>
      <c r="K50" s="424"/>
      <c r="L50" s="424"/>
      <c r="M50" s="424"/>
      <c r="N50" s="424"/>
      <c r="O50" s="424"/>
      <c r="P50" s="424"/>
      <c r="Q50" s="424"/>
    </row>
    <row r="51" customFormat="false" ht="24.75" hidden="false" customHeight="true" outlineLevel="0" collapsed="false">
      <c r="B51" s="207"/>
      <c r="C51" s="207"/>
      <c r="D51" s="207"/>
      <c r="E51" s="207"/>
      <c r="F51" s="207"/>
      <c r="G51" s="207"/>
      <c r="H51" s="207"/>
      <c r="I51" s="207"/>
      <c r="J51" s="424"/>
      <c r="K51" s="424"/>
      <c r="L51" s="424"/>
      <c r="M51" s="424"/>
      <c r="N51" s="424"/>
      <c r="O51" s="424"/>
      <c r="P51" s="424"/>
      <c r="Q51" s="424"/>
    </row>
    <row r="52" customFormat="false" ht="24.75" hidden="false" customHeight="true" outlineLevel="0" collapsed="false">
      <c r="B52" s="207"/>
      <c r="C52" s="207"/>
      <c r="D52" s="207"/>
      <c r="E52" s="207"/>
      <c r="F52" s="207"/>
      <c r="G52" s="207"/>
      <c r="H52" s="207"/>
      <c r="I52" s="207"/>
      <c r="J52" s="424"/>
      <c r="K52" s="424"/>
      <c r="L52" s="424"/>
      <c r="M52" s="424"/>
      <c r="N52" s="424"/>
      <c r="O52" s="424"/>
      <c r="P52" s="424"/>
      <c r="Q52" s="424"/>
    </row>
    <row r="53" customFormat="false" ht="24.75" hidden="false" customHeight="true" outlineLevel="0" collapsed="false">
      <c r="B53" s="207"/>
      <c r="C53" s="207"/>
      <c r="D53" s="207"/>
      <c r="E53" s="207"/>
      <c r="F53" s="207"/>
      <c r="G53" s="207"/>
      <c r="H53" s="207"/>
      <c r="I53" s="207"/>
      <c r="J53" s="424"/>
      <c r="K53" s="424"/>
      <c r="L53" s="424"/>
      <c r="M53" s="424"/>
      <c r="N53" s="424"/>
      <c r="O53" s="424"/>
      <c r="P53" s="424"/>
      <c r="Q53" s="424"/>
    </row>
    <row r="54" customFormat="false" ht="19.5" hidden="false" customHeight="true" outlineLevel="0" collapsed="false">
      <c r="B54" s="207"/>
      <c r="C54" s="207"/>
      <c r="D54" s="207"/>
      <c r="E54" s="207"/>
      <c r="F54" s="207"/>
      <c r="G54" s="207"/>
      <c r="H54" s="207"/>
      <c r="I54" s="207"/>
      <c r="J54" s="424"/>
      <c r="K54" s="424"/>
      <c r="L54" s="424"/>
      <c r="M54" s="424"/>
      <c r="N54" s="424"/>
      <c r="O54" s="424"/>
      <c r="P54" s="424"/>
      <c r="Q54" s="424"/>
    </row>
    <row r="55" customFormat="false" ht="37.5" hidden="false" customHeight="false" outlineLevel="0" collapsed="false">
      <c r="M55" s="116"/>
      <c r="N55" s="117"/>
      <c r="O55" s="117"/>
      <c r="P55" s="117"/>
      <c r="Q55" s="117"/>
    </row>
    <row r="56" customFormat="false" ht="37.5" hidden="false" customHeight="false" outlineLevel="0" collapsed="false">
      <c r="B56" s="209" t="s">
        <v>112</v>
      </c>
      <c r="N56" s="106"/>
      <c r="O56" s="106"/>
      <c r="P56" s="151"/>
      <c r="Q56" s="210"/>
    </row>
    <row r="57" customFormat="false" ht="37.5" hidden="false" customHeight="false" outlineLevel="0" collapsed="false">
      <c r="B57" s="211" t="s">
        <v>113</v>
      </c>
      <c r="C57" s="212" t="s">
        <v>93</v>
      </c>
      <c r="D57" s="112" t="n">
        <f aca="false" t="array" ref="D57:D57">INDEX(C11:C14,COUNT(C11:C14))+H15</f>
        <v>0.495138888888889</v>
      </c>
      <c r="E57" s="213"/>
      <c r="F57" s="213"/>
      <c r="G57" s="213"/>
      <c r="H57" s="213"/>
      <c r="I57" s="213"/>
      <c r="J57" s="114" t="s">
        <v>114</v>
      </c>
      <c r="K57" s="212" t="s">
        <v>93</v>
      </c>
      <c r="L57" s="112" t="n">
        <f aca="false" t="array" ref="L57:L57">INDEX(K11:K14,COUNT(K11:K14))+P15</f>
        <v>0.478194444444444</v>
      </c>
    </row>
    <row r="58" customFormat="false" ht="37.5" hidden="false" customHeight="false" outlineLevel="0" collapsed="false">
      <c r="B58" s="147" t="s">
        <v>115</v>
      </c>
      <c r="C58" s="148" t="s">
        <v>93</v>
      </c>
      <c r="D58" s="214" t="n">
        <f aca="false">C25+H41</f>
        <v>0.655833333333333</v>
      </c>
      <c r="E58" s="150" t="s">
        <v>7</v>
      </c>
      <c r="F58" s="215" t="s">
        <v>116</v>
      </c>
      <c r="G58" s="215"/>
      <c r="H58" s="216" t="n">
        <f aca="false">E36-D58</f>
        <v>0.00805555555555559</v>
      </c>
      <c r="I58" s="122"/>
      <c r="J58" s="148" t="s">
        <v>117</v>
      </c>
      <c r="K58" s="148" t="s">
        <v>93</v>
      </c>
      <c r="L58" s="214" t="n">
        <f aca="false">C25+P41</f>
        <v>0.604166666666667</v>
      </c>
      <c r="N58" s="215" t="s">
        <v>116</v>
      </c>
      <c r="O58" s="215"/>
      <c r="P58" s="217" t="n">
        <f aca="false">K37-L58</f>
        <v>-0.604166666666667</v>
      </c>
    </row>
    <row r="61" customFormat="false" ht="37.5" hidden="false" customHeight="false" outlineLevel="0" collapsed="false">
      <c r="B61" s="218"/>
      <c r="C61" s="219"/>
      <c r="D61" s="48"/>
      <c r="E61" s="219"/>
      <c r="F61" s="219"/>
      <c r="G61" s="219"/>
      <c r="H61" s="219"/>
      <c r="I61" s="164"/>
      <c r="J61" s="220"/>
      <c r="K61" s="164"/>
      <c r="L61" s="221"/>
      <c r="M61" s="50"/>
      <c r="N61" s="219"/>
      <c r="O61" s="219"/>
      <c r="P61" s="164"/>
      <c r="Q61" s="164"/>
    </row>
    <row r="62" customFormat="false" ht="37.5" hidden="false" customHeight="false" outlineLevel="0" collapsed="false">
      <c r="B62" s="218"/>
      <c r="C62" s="219"/>
      <c r="D62" s="48"/>
      <c r="E62" s="219"/>
      <c r="F62" s="219"/>
      <c r="G62" s="219"/>
      <c r="H62" s="219"/>
      <c r="I62" s="164"/>
      <c r="J62" s="220"/>
      <c r="K62" s="164"/>
      <c r="L62" s="221"/>
      <c r="M62" s="50"/>
      <c r="N62" s="219"/>
      <c r="O62" s="219"/>
      <c r="P62" s="164"/>
      <c r="Q62" s="164"/>
    </row>
    <row r="63" customFormat="false" ht="37.5" hidden="false" customHeight="false" outlineLevel="0" collapsed="false">
      <c r="B63" s="222" t="s">
        <v>118</v>
      </c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</row>
    <row r="64" customFormat="false" ht="37.5" hidden="false" customHeight="false" outlineLevel="0" collapsed="false">
      <c r="B64" s="218"/>
      <c r="C64" s="219"/>
      <c r="D64" s="48"/>
      <c r="E64" s="219"/>
      <c r="F64" s="219"/>
      <c r="G64" s="219"/>
      <c r="H64" s="219"/>
      <c r="I64" s="164"/>
      <c r="J64" s="220"/>
      <c r="K64" s="164"/>
      <c r="L64" s="221"/>
      <c r="M64" s="50"/>
      <c r="N64" s="219"/>
      <c r="O64" s="219"/>
      <c r="P64" s="164"/>
      <c r="Q64" s="164"/>
    </row>
    <row r="65" customFormat="false" ht="37.5" hidden="false" customHeight="false" outlineLevel="0" collapsed="false">
      <c r="B65" s="218"/>
      <c r="C65" s="219"/>
      <c r="D65" s="48"/>
      <c r="E65" s="219"/>
      <c r="F65" s="219"/>
      <c r="G65" s="219"/>
      <c r="H65" s="219"/>
      <c r="I65" s="164"/>
      <c r="J65" s="220"/>
      <c r="K65" s="164"/>
      <c r="L65" s="221"/>
      <c r="M65" s="223" t="s">
        <v>119</v>
      </c>
      <c r="N65" s="223"/>
      <c r="O65" s="223"/>
      <c r="P65" s="223"/>
      <c r="Q65" s="223"/>
    </row>
    <row r="66" customFormat="false" ht="37.5" hidden="false" customHeight="false" outlineLevel="0" collapsed="false">
      <c r="B66" s="218" t="s">
        <v>120</v>
      </c>
      <c r="C66" s="224"/>
      <c r="D66" s="224"/>
      <c r="E66" s="224"/>
      <c r="F66" s="224"/>
      <c r="G66" s="224"/>
      <c r="H66" s="224"/>
      <c r="I66" s="224"/>
      <c r="J66" s="224"/>
      <c r="K66" s="225"/>
      <c r="L66" s="226"/>
      <c r="M66" s="227"/>
      <c r="N66" s="225"/>
      <c r="O66" s="228"/>
      <c r="P66" s="225"/>
      <c r="Q66" s="225"/>
    </row>
    <row r="67" customFormat="false" ht="37.5" hidden="false" customHeight="false" outlineLevel="0" collapsed="false">
      <c r="B67" s="218"/>
      <c r="C67" s="224"/>
      <c r="D67" s="224"/>
      <c r="E67" s="224"/>
      <c r="F67" s="224"/>
      <c r="G67" s="224"/>
      <c r="H67" s="224"/>
      <c r="I67" s="224"/>
      <c r="J67" s="224"/>
      <c r="K67" s="225"/>
      <c r="L67" s="226"/>
      <c r="M67" s="229" t="s">
        <v>121</v>
      </c>
      <c r="N67" s="225"/>
      <c r="O67" s="230" t="s">
        <v>7</v>
      </c>
      <c r="P67" s="225"/>
      <c r="Q67" s="225"/>
    </row>
    <row r="68" customFormat="false" ht="37.5" hidden="false" customHeight="false" outlineLevel="0" collapsed="false">
      <c r="B68" s="231"/>
      <c r="C68" s="224"/>
      <c r="D68" s="224"/>
      <c r="E68" s="224"/>
      <c r="F68" s="224"/>
      <c r="G68" s="224"/>
      <c r="H68" s="224"/>
      <c r="I68" s="224"/>
      <c r="J68" s="224"/>
      <c r="K68" s="225"/>
      <c r="L68" s="226"/>
      <c r="M68" s="227"/>
      <c r="N68" s="225"/>
      <c r="O68" s="228"/>
      <c r="P68" s="225"/>
      <c r="Q68" s="225"/>
    </row>
    <row r="69" customFormat="false" ht="37.5" hidden="false" customHeight="true" outlineLevel="0" collapsed="false">
      <c r="K69" s="225"/>
      <c r="L69" s="226"/>
      <c r="M69" s="232" t="s">
        <v>122</v>
      </c>
      <c r="N69" s="225"/>
      <c r="O69" s="230"/>
      <c r="P69" s="225"/>
      <c r="Q69" s="225"/>
    </row>
    <row r="70" customFormat="false" ht="37.5" hidden="false" customHeight="false" outlineLevel="0" collapsed="false">
      <c r="C70" s="233"/>
      <c r="D70" s="233"/>
      <c r="E70" s="233"/>
      <c r="F70" s="233"/>
      <c r="G70" s="233"/>
      <c r="H70" s="233"/>
      <c r="I70" s="233"/>
      <c r="J70" s="233"/>
      <c r="K70" s="225"/>
      <c r="L70" s="226"/>
      <c r="M70" s="227" t="s">
        <v>7</v>
      </c>
      <c r="N70" s="225"/>
      <c r="O70" s="228" t="s">
        <v>7</v>
      </c>
      <c r="P70" s="225"/>
      <c r="Q70" s="225"/>
    </row>
    <row r="71" customFormat="false" ht="37.5" hidden="false" customHeight="false" outlineLevel="0" collapsed="false">
      <c r="B71" s="231" t="s">
        <v>123</v>
      </c>
      <c r="C71" s="233"/>
      <c r="D71" s="233"/>
      <c r="E71" s="233"/>
      <c r="F71" s="233"/>
      <c r="G71" s="233"/>
      <c r="H71" s="233"/>
      <c r="I71" s="233"/>
      <c r="J71" s="233"/>
      <c r="K71" s="225"/>
      <c r="L71" s="226"/>
      <c r="M71" s="227" t="s">
        <v>124</v>
      </c>
      <c r="N71" s="225"/>
      <c r="O71" s="230" t="s">
        <v>7</v>
      </c>
      <c r="P71" s="225"/>
      <c r="Q71" s="225"/>
    </row>
    <row r="72" customFormat="false" ht="37.5" hidden="false" customHeight="false" outlineLevel="0" collapsed="false">
      <c r="B72" s="231"/>
      <c r="C72" s="233"/>
      <c r="D72" s="233"/>
      <c r="E72" s="233"/>
      <c r="F72" s="233"/>
      <c r="G72" s="233"/>
      <c r="H72" s="233"/>
      <c r="I72" s="233"/>
      <c r="J72" s="233"/>
      <c r="K72" s="225"/>
      <c r="L72" s="226"/>
      <c r="M72" s="50"/>
      <c r="N72" s="219"/>
      <c r="O72" s="228"/>
      <c r="P72" s="225"/>
      <c r="Q72" s="225"/>
    </row>
    <row r="73" customFormat="false" ht="37.5" hidden="false" customHeight="false" outlineLevel="0" collapsed="false">
      <c r="B73" s="231"/>
      <c r="C73" s="219"/>
      <c r="D73" s="48"/>
      <c r="E73" s="219"/>
      <c r="F73" s="219"/>
      <c r="G73" s="219"/>
      <c r="H73" s="219"/>
      <c r="I73" s="164"/>
      <c r="J73" s="220"/>
      <c r="K73" s="225"/>
      <c r="L73" s="226"/>
      <c r="M73" s="50" t="s">
        <v>125</v>
      </c>
      <c r="N73" s="219"/>
      <c r="O73" s="230" t="n">
        <f aca="false">SUM(O67:O72)</f>
        <v>0</v>
      </c>
      <c r="P73" s="225"/>
      <c r="Q73" s="225"/>
    </row>
    <row r="74" customFormat="false" ht="37.5" hidden="false" customHeight="false" outlineLevel="0" collapsed="false">
      <c r="B74" s="231" t="s">
        <v>126</v>
      </c>
      <c r="C74" s="224"/>
      <c r="D74" s="224"/>
      <c r="E74" s="224"/>
      <c r="F74" s="224"/>
      <c r="G74" s="224"/>
      <c r="H74" s="224"/>
      <c r="I74" s="224"/>
      <c r="J74" s="224"/>
      <c r="K74" s="225"/>
      <c r="L74" s="226"/>
      <c r="M74" s="50"/>
      <c r="N74" s="219"/>
      <c r="O74" s="228"/>
      <c r="P74" s="225"/>
      <c r="Q74" s="225"/>
    </row>
    <row r="75" customFormat="false" ht="37.5" hidden="false" customHeight="false" outlineLevel="0" collapsed="false">
      <c r="B75" s="231"/>
      <c r="C75" s="224"/>
      <c r="D75" s="224"/>
      <c r="E75" s="224"/>
      <c r="F75" s="224"/>
      <c r="G75" s="224"/>
      <c r="H75" s="224"/>
      <c r="I75" s="224"/>
      <c r="J75" s="224"/>
      <c r="K75" s="164"/>
      <c r="L75" s="221"/>
      <c r="N75" s="164"/>
      <c r="O75" s="164"/>
      <c r="P75" s="164"/>
      <c r="Q75" s="234"/>
    </row>
    <row r="76" customFormat="false" ht="37.5" hidden="false" customHeight="false" outlineLevel="0" collapsed="false">
      <c r="B76" s="218"/>
      <c r="C76" s="224"/>
      <c r="D76" s="224"/>
      <c r="E76" s="224"/>
      <c r="F76" s="224"/>
      <c r="G76" s="224"/>
      <c r="H76" s="224"/>
      <c r="I76" s="224"/>
      <c r="J76" s="224"/>
      <c r="K76" s="164"/>
      <c r="L76" s="221"/>
      <c r="M76" s="235"/>
      <c r="N76" s="235"/>
      <c r="O76" s="235"/>
      <c r="P76" s="235"/>
      <c r="Q76" s="235"/>
    </row>
    <row r="77" customFormat="false" ht="37.5" hidden="false" customHeight="false" outlineLevel="0" collapsed="false">
      <c r="C77" s="164"/>
      <c r="D77" s="236"/>
      <c r="E77" s="164"/>
      <c r="F77" s="164"/>
      <c r="G77" s="164"/>
      <c r="H77" s="164"/>
      <c r="I77" s="164"/>
      <c r="J77" s="164"/>
      <c r="K77" s="164"/>
      <c r="L77" s="221"/>
      <c r="M77" s="50"/>
      <c r="N77" s="219"/>
      <c r="O77" s="234"/>
      <c r="P77" s="234"/>
      <c r="Q77" s="234"/>
    </row>
    <row r="78" customFormat="false" ht="37.5" hidden="false" customHeight="false" outlineLevel="0" collapsed="false">
      <c r="B78" s="237" t="s">
        <v>127</v>
      </c>
      <c r="C78" s="224"/>
      <c r="D78" s="224"/>
      <c r="E78" s="224"/>
      <c r="F78" s="224"/>
      <c r="G78" s="224"/>
      <c r="H78" s="224"/>
      <c r="I78" s="224"/>
      <c r="J78" s="224"/>
      <c r="K78" s="164"/>
      <c r="L78" s="221"/>
      <c r="M78" s="408"/>
      <c r="N78" s="408"/>
      <c r="O78" s="408"/>
      <c r="P78" s="408"/>
      <c r="Q78" s="408"/>
    </row>
    <row r="79" customFormat="false" ht="37.5" hidden="false" customHeight="false" outlineLevel="0" collapsed="false">
      <c r="B79" s="218"/>
      <c r="C79" s="224"/>
      <c r="D79" s="224"/>
      <c r="E79" s="224"/>
      <c r="F79" s="224"/>
      <c r="G79" s="224"/>
      <c r="H79" s="224"/>
      <c r="I79" s="224"/>
      <c r="J79" s="224"/>
      <c r="K79" s="164"/>
      <c r="L79" s="221"/>
      <c r="M79" s="408"/>
      <c r="N79" s="408"/>
      <c r="O79" s="408"/>
      <c r="P79" s="408"/>
      <c r="Q79" s="408"/>
    </row>
    <row r="80" customFormat="false" ht="37.5" hidden="false" customHeight="false" outlineLevel="0" collapsed="false">
      <c r="C80" s="224"/>
      <c r="D80" s="224"/>
      <c r="E80" s="224"/>
      <c r="F80" s="224"/>
      <c r="G80" s="224"/>
      <c r="H80" s="224"/>
      <c r="I80" s="224"/>
      <c r="J80" s="224"/>
      <c r="M80" s="408"/>
      <c r="N80" s="408"/>
      <c r="O80" s="408"/>
      <c r="P80" s="408"/>
      <c r="Q80" s="408"/>
    </row>
    <row r="81" customFormat="false" ht="37.5" hidden="false" customHeight="false" outlineLevel="0" collapsed="false">
      <c r="C81" s="224"/>
      <c r="D81" s="224"/>
      <c r="E81" s="224"/>
      <c r="F81" s="224"/>
      <c r="G81" s="224"/>
      <c r="H81" s="224"/>
      <c r="I81" s="224"/>
      <c r="J81" s="224"/>
      <c r="M81" s="408"/>
      <c r="N81" s="408"/>
      <c r="O81" s="408"/>
      <c r="P81" s="408"/>
      <c r="Q81" s="408"/>
    </row>
  </sheetData>
  <mergeCells count="41">
    <mergeCell ref="O2:Q2"/>
    <mergeCell ref="B4:I6"/>
    <mergeCell ref="J4:K5"/>
    <mergeCell ref="L4:N5"/>
    <mergeCell ref="O4:Q6"/>
    <mergeCell ref="J6:K6"/>
    <mergeCell ref="L6:N6"/>
    <mergeCell ref="B8:I8"/>
    <mergeCell ref="J8:Q8"/>
    <mergeCell ref="H9:I9"/>
    <mergeCell ref="P9:Q9"/>
    <mergeCell ref="B16:I19"/>
    <mergeCell ref="J16:Q19"/>
    <mergeCell ref="C20:I20"/>
    <mergeCell ref="K20:Q20"/>
    <mergeCell ref="D24:I24"/>
    <mergeCell ref="J24:Q24"/>
    <mergeCell ref="D25:I25"/>
    <mergeCell ref="J25:Q25"/>
    <mergeCell ref="B27:I27"/>
    <mergeCell ref="J27:Q27"/>
    <mergeCell ref="B28:I31"/>
    <mergeCell ref="J28:Q31"/>
    <mergeCell ref="C32:I32"/>
    <mergeCell ref="K32:Q32"/>
    <mergeCell ref="H35:I35"/>
    <mergeCell ref="P35:Q35"/>
    <mergeCell ref="B43:I43"/>
    <mergeCell ref="J43:Q43"/>
    <mergeCell ref="B49:I54"/>
    <mergeCell ref="J49:Q54"/>
    <mergeCell ref="F58:G58"/>
    <mergeCell ref="N58:O58"/>
    <mergeCell ref="B63:Q63"/>
    <mergeCell ref="M65:Q65"/>
    <mergeCell ref="C66:J68"/>
    <mergeCell ref="C70:J72"/>
    <mergeCell ref="C74:J76"/>
    <mergeCell ref="M76:Q76"/>
    <mergeCell ref="C78:J81"/>
    <mergeCell ref="M78:Q81"/>
  </mergeCells>
  <hyperlinks>
    <hyperlink ref="C20" r:id="rId1" display="2025 Erzingen VM A"/>
    <hyperlink ref="K20" r:id="rId2" display="2025 Siblingerhöhe VM B"/>
    <hyperlink ref="C32" r:id="rId3" display="2025 Hallau A/B NM"/>
  </hyperlink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true"/>
  </sheetPr>
  <dimension ref="B1:U81"/>
  <sheetViews>
    <sheetView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selection pane="topLeft" activeCell="J49" activeCellId="0" sqref="J49"/>
    </sheetView>
  </sheetViews>
  <sheetFormatPr defaultColWidth="9.33203125" defaultRowHeight="37.5" zeroHeight="false" outlineLevelRow="0" outlineLevelCol="0"/>
  <cols>
    <col collapsed="false" customWidth="true" hidden="false" outlineLevel="0" max="1" min="1" style="24" width="0.89"/>
    <col collapsed="false" customWidth="true" hidden="false" outlineLevel="0" max="2" min="2" style="24" width="56.11"/>
    <col collapsed="false" customWidth="true" hidden="false" outlineLevel="0" max="7" min="3" style="25" width="17.89"/>
    <col collapsed="false" customWidth="true" hidden="false" outlineLevel="0" max="8" min="8" style="25" width="12.44"/>
    <col collapsed="false" customWidth="true" hidden="false" outlineLevel="0" max="9" min="9" style="25" width="11"/>
    <col collapsed="false" customWidth="true" hidden="false" outlineLevel="0" max="10" min="10" style="25" width="55.89"/>
    <col collapsed="false" customWidth="true" hidden="false" outlineLevel="0" max="11" min="11" style="25" width="17.89"/>
    <col collapsed="false" customWidth="true" hidden="false" outlineLevel="0" max="12" min="12" style="26" width="17.89"/>
    <col collapsed="false" customWidth="true" hidden="false" outlineLevel="0" max="13" min="13" style="27" width="17.89"/>
    <col collapsed="false" customWidth="true" hidden="false" outlineLevel="0" max="15" min="14" style="25" width="17.89"/>
    <col collapsed="false" customWidth="true" hidden="false" outlineLevel="0" max="16" min="16" style="25" width="13.66"/>
    <col collapsed="false" customWidth="true" hidden="false" outlineLevel="0" max="17" min="17" style="25" width="11"/>
    <col collapsed="false" customWidth="false" hidden="false" outlineLevel="0" max="16384" min="18" style="24" width="9.33"/>
  </cols>
  <sheetData>
    <row r="1" customFormat="false" ht="37.5" hidden="false" customHeight="false" outlineLevel="0" collapsed="false">
      <c r="B1" s="28"/>
      <c r="C1" s="29"/>
      <c r="D1" s="29"/>
      <c r="E1" s="29"/>
      <c r="F1" s="29"/>
      <c r="G1" s="29"/>
      <c r="H1" s="29"/>
      <c r="I1" s="29"/>
      <c r="J1" s="29"/>
      <c r="K1" s="29"/>
      <c r="L1" s="30"/>
      <c r="M1" s="31"/>
      <c r="N1" s="29"/>
      <c r="O1" s="29"/>
      <c r="P1" s="29"/>
      <c r="Q1" s="32"/>
    </row>
    <row r="2" customFormat="false" ht="43.3" hidden="false" customHeight="false" outlineLevel="0" collapsed="false">
      <c r="B2" s="33"/>
      <c r="N2" s="34" t="s">
        <v>45</v>
      </c>
      <c r="O2" s="35" t="n">
        <v>45699</v>
      </c>
      <c r="P2" s="35"/>
      <c r="Q2" s="35"/>
    </row>
    <row r="3" customFormat="false" ht="37.5" hidden="false" customHeight="false" outlineLevel="0" collapsed="false">
      <c r="B3" s="36"/>
      <c r="Q3" s="37"/>
    </row>
    <row r="4" customFormat="false" ht="19.5" hidden="false" customHeight="true" outlineLevel="0" collapsed="false">
      <c r="B4" s="38" t="s">
        <v>250</v>
      </c>
      <c r="C4" s="38"/>
      <c r="D4" s="38"/>
      <c r="E4" s="38"/>
      <c r="F4" s="38"/>
      <c r="G4" s="38"/>
      <c r="H4" s="38"/>
      <c r="I4" s="38"/>
      <c r="J4" s="39" t="s">
        <v>41</v>
      </c>
      <c r="K4" s="39"/>
      <c r="L4" s="40" t="s">
        <v>251</v>
      </c>
      <c r="M4" s="40"/>
      <c r="N4" s="40"/>
      <c r="O4" s="409" t="n">
        <v>1.3225</v>
      </c>
      <c r="P4" s="409"/>
      <c r="Q4" s="409"/>
    </row>
    <row r="5" customFormat="false" ht="19.5" hidden="false" customHeight="true" outlineLevel="0" collapsed="false">
      <c r="B5" s="38"/>
      <c r="C5" s="38"/>
      <c r="D5" s="38"/>
      <c r="E5" s="38"/>
      <c r="F5" s="38"/>
      <c r="G5" s="38"/>
      <c r="H5" s="38"/>
      <c r="I5" s="38"/>
      <c r="J5" s="39"/>
      <c r="K5" s="39"/>
      <c r="L5" s="40"/>
      <c r="M5" s="40"/>
      <c r="N5" s="40"/>
      <c r="O5" s="409"/>
      <c r="P5" s="409"/>
      <c r="Q5" s="409"/>
    </row>
    <row r="6" customFormat="false" ht="37.5" hidden="false" customHeight="false" outlineLevel="0" collapsed="false">
      <c r="B6" s="38"/>
      <c r="C6" s="38"/>
      <c r="D6" s="38"/>
      <c r="E6" s="38"/>
      <c r="F6" s="38"/>
      <c r="G6" s="38"/>
      <c r="H6" s="38"/>
      <c r="I6" s="38"/>
      <c r="J6" s="42" t="s">
        <v>252</v>
      </c>
      <c r="K6" s="42"/>
      <c r="L6" s="43" t="str">
        <f aca="false">HYPERLINK("mailto:"&amp;K6,"Anmeldung")</f>
        <v>Anmeldung</v>
      </c>
      <c r="M6" s="43"/>
      <c r="N6" s="43"/>
      <c r="O6" s="409"/>
      <c r="P6" s="409"/>
      <c r="Q6" s="409"/>
    </row>
    <row r="7" customFormat="false" ht="37.5" hidden="false" customHeight="false" outlineLevel="0" collapsed="false">
      <c r="B7" s="44"/>
      <c r="C7" s="45"/>
      <c r="D7" s="46"/>
      <c r="E7" s="45"/>
      <c r="F7" s="45"/>
      <c r="G7" s="45"/>
      <c r="H7" s="45"/>
      <c r="I7" s="45"/>
      <c r="J7" s="47"/>
      <c r="K7" s="48"/>
      <c r="L7" s="49"/>
      <c r="M7" s="50"/>
      <c r="N7" s="51"/>
      <c r="O7" s="51"/>
      <c r="P7" s="52"/>
      <c r="Q7" s="53"/>
    </row>
    <row r="8" customFormat="false" ht="60" hidden="false" customHeight="true" outlineLevel="0" collapsed="false">
      <c r="B8" s="54" t="s">
        <v>47</v>
      </c>
      <c r="C8" s="54"/>
      <c r="D8" s="54"/>
      <c r="E8" s="54"/>
      <c r="F8" s="54"/>
      <c r="G8" s="54"/>
      <c r="H8" s="54"/>
      <c r="I8" s="54"/>
      <c r="J8" s="54" t="s">
        <v>48</v>
      </c>
      <c r="K8" s="54"/>
      <c r="L8" s="54"/>
      <c r="M8" s="54"/>
      <c r="N8" s="54"/>
      <c r="O8" s="54"/>
      <c r="P8" s="54"/>
      <c r="Q8" s="54"/>
    </row>
    <row r="9" customFormat="false" ht="37.5" hidden="false" customHeight="false" outlineLevel="0" collapsed="false">
      <c r="B9" s="55" t="s">
        <v>49</v>
      </c>
      <c r="C9" s="56" t="s">
        <v>50</v>
      </c>
      <c r="D9" s="57" t="s">
        <v>51</v>
      </c>
      <c r="E9" s="56" t="s">
        <v>52</v>
      </c>
      <c r="F9" s="56" t="s">
        <v>51</v>
      </c>
      <c r="G9" s="56" t="s">
        <v>53</v>
      </c>
      <c r="H9" s="58" t="s">
        <v>54</v>
      </c>
      <c r="I9" s="58"/>
      <c r="J9" s="59" t="s">
        <v>55</v>
      </c>
      <c r="K9" s="60" t="s">
        <v>50</v>
      </c>
      <c r="L9" s="61" t="s">
        <v>51</v>
      </c>
      <c r="M9" s="62" t="s">
        <v>56</v>
      </c>
      <c r="N9" s="60" t="s">
        <v>51</v>
      </c>
      <c r="O9" s="60" t="s">
        <v>53</v>
      </c>
      <c r="P9" s="63" t="s">
        <v>54</v>
      </c>
      <c r="Q9" s="63"/>
    </row>
    <row r="10" customFormat="false" ht="43.3" hidden="false" customHeight="false" outlineLevel="0" collapsed="false">
      <c r="B10" s="425" t="s">
        <v>253</v>
      </c>
      <c r="C10" s="426"/>
      <c r="D10" s="195"/>
      <c r="E10" s="67" t="n">
        <v>0.324305555555556</v>
      </c>
      <c r="F10" s="68" t="n">
        <v>31</v>
      </c>
      <c r="G10" s="69" t="s">
        <v>254</v>
      </c>
      <c r="H10" s="70" t="n">
        <v>11.33</v>
      </c>
      <c r="I10" s="71" t="s">
        <v>58</v>
      </c>
      <c r="J10" s="72" t="s">
        <v>253</v>
      </c>
      <c r="K10" s="426"/>
      <c r="L10" s="427"/>
      <c r="M10" s="67" t="n">
        <v>0.370833333333333</v>
      </c>
      <c r="N10" s="68" t="s">
        <v>100</v>
      </c>
      <c r="O10" s="69" t="s">
        <v>255</v>
      </c>
      <c r="P10" s="75" t="n">
        <v>6.2</v>
      </c>
      <c r="Q10" s="76" t="s">
        <v>58</v>
      </c>
    </row>
    <row r="11" customFormat="false" ht="43.3" hidden="false" customHeight="false" outlineLevel="0" collapsed="false">
      <c r="B11" s="428" t="s">
        <v>256</v>
      </c>
      <c r="C11" s="67" t="n">
        <v>0.352083333333333</v>
      </c>
      <c r="D11" s="68" t="n">
        <v>2</v>
      </c>
      <c r="E11" s="67" t="n">
        <v>0.353472222222222</v>
      </c>
      <c r="F11" s="68" t="s">
        <v>257</v>
      </c>
      <c r="G11" s="69" t="s">
        <v>258</v>
      </c>
      <c r="H11" s="70" t="n">
        <v>291</v>
      </c>
      <c r="I11" s="77" t="s">
        <v>62</v>
      </c>
      <c r="J11" s="72" t="s">
        <v>259</v>
      </c>
      <c r="K11" s="67" t="n">
        <v>0.394444444444444</v>
      </c>
      <c r="L11" s="78" t="n">
        <v>1</v>
      </c>
      <c r="M11" s="67" t="n">
        <v>0.4</v>
      </c>
      <c r="N11" s="68" t="s">
        <v>260</v>
      </c>
      <c r="O11" s="69" t="s">
        <v>261</v>
      </c>
      <c r="P11" s="70" t="n">
        <v>162</v>
      </c>
      <c r="Q11" s="76" t="s">
        <v>62</v>
      </c>
    </row>
    <row r="12" customFormat="false" ht="43.3" hidden="false" customHeight="false" outlineLevel="0" collapsed="false">
      <c r="B12" s="428" t="s">
        <v>262</v>
      </c>
      <c r="C12" s="67" t="n">
        <v>0.361805555555556</v>
      </c>
      <c r="D12" s="68" t="s">
        <v>7</v>
      </c>
      <c r="E12" s="67"/>
      <c r="F12" s="79" t="s">
        <v>7</v>
      </c>
      <c r="G12" s="69" t="s">
        <v>7</v>
      </c>
      <c r="H12" s="70" t="n">
        <v>293</v>
      </c>
      <c r="I12" s="77" t="s">
        <v>56</v>
      </c>
      <c r="J12" s="80" t="s">
        <v>263</v>
      </c>
      <c r="K12" s="67" t="n">
        <v>0.403472222222222</v>
      </c>
      <c r="L12" s="78"/>
      <c r="M12" s="67" t="s">
        <v>7</v>
      </c>
      <c r="N12" s="68"/>
      <c r="O12" s="69"/>
      <c r="P12" s="70" t="n">
        <v>183</v>
      </c>
      <c r="Q12" s="76" t="s">
        <v>56</v>
      </c>
    </row>
    <row r="13" customFormat="false" ht="43.3" hidden="false" customHeight="false" outlineLevel="0" collapsed="false">
      <c r="B13" s="429"/>
      <c r="C13" s="67" t="s">
        <v>7</v>
      </c>
      <c r="D13" s="68" t="s">
        <v>7</v>
      </c>
      <c r="E13" s="67"/>
      <c r="F13" s="68"/>
      <c r="G13" s="69"/>
      <c r="H13" s="82" t="n">
        <v>0.125</v>
      </c>
      <c r="I13" s="77" t="s">
        <v>69</v>
      </c>
      <c r="J13" s="72"/>
      <c r="K13" s="67"/>
      <c r="L13" s="78"/>
      <c r="M13" s="67"/>
      <c r="N13" s="68" t="s">
        <v>7</v>
      </c>
      <c r="O13" s="69"/>
      <c r="P13" s="82" t="n">
        <v>0.0666666666666667</v>
      </c>
      <c r="Q13" s="76" t="s">
        <v>69</v>
      </c>
    </row>
    <row r="14" customFormat="false" ht="43.3" hidden="false" customHeight="false" outlineLevel="0" collapsed="false">
      <c r="B14" s="428"/>
      <c r="C14" s="67"/>
      <c r="D14" s="68"/>
      <c r="E14" s="67"/>
      <c r="F14" s="68"/>
      <c r="G14" s="69"/>
      <c r="H14" s="83" t="n">
        <v>0</v>
      </c>
      <c r="I14" s="84" t="s">
        <v>70</v>
      </c>
      <c r="J14" s="72"/>
      <c r="K14" s="67"/>
      <c r="L14" s="78"/>
      <c r="M14" s="67"/>
      <c r="N14" s="68"/>
      <c r="O14" s="69"/>
      <c r="P14" s="83" t="n">
        <v>0.2</v>
      </c>
      <c r="Q14" s="76" t="s">
        <v>70</v>
      </c>
    </row>
    <row r="15" customFormat="false" ht="43.3" hidden="false" customHeight="false" outlineLevel="0" collapsed="false">
      <c r="B15" s="430"/>
      <c r="C15" s="431"/>
      <c r="D15" s="432"/>
      <c r="E15" s="433"/>
      <c r="F15" s="432"/>
      <c r="G15" s="434"/>
      <c r="H15" s="82" t="n">
        <f aca="false">H13*(100%+H14)</f>
        <v>0.125</v>
      </c>
      <c r="I15" s="77" t="s">
        <v>71</v>
      </c>
      <c r="J15" s="90"/>
      <c r="K15" s="435"/>
      <c r="L15" s="436"/>
      <c r="M15" s="93"/>
      <c r="N15" s="94"/>
      <c r="O15" s="95"/>
      <c r="P15" s="96" t="n">
        <f aca="false">P13*(100%+P14)</f>
        <v>0.08</v>
      </c>
      <c r="Q15" s="97" t="s">
        <v>71</v>
      </c>
    </row>
    <row r="16" customFormat="false" ht="24.75" hidden="false" customHeight="true" outlineLevel="0" collapsed="false">
      <c r="B16" s="412" t="s">
        <v>264</v>
      </c>
      <c r="C16" s="412"/>
      <c r="D16" s="412"/>
      <c r="E16" s="412"/>
      <c r="F16" s="412"/>
      <c r="G16" s="412"/>
      <c r="H16" s="412"/>
      <c r="I16" s="412"/>
      <c r="J16" s="413" t="s">
        <v>265</v>
      </c>
      <c r="K16" s="413"/>
      <c r="L16" s="413"/>
      <c r="M16" s="413"/>
      <c r="N16" s="413"/>
      <c r="O16" s="413"/>
      <c r="P16" s="413"/>
      <c r="Q16" s="413"/>
    </row>
    <row r="17" customFormat="false" ht="24.75" hidden="false" customHeight="true" outlineLevel="0" collapsed="false">
      <c r="B17" s="412"/>
      <c r="C17" s="412"/>
      <c r="D17" s="412"/>
      <c r="E17" s="412"/>
      <c r="F17" s="412"/>
      <c r="G17" s="412"/>
      <c r="H17" s="412"/>
      <c r="I17" s="412"/>
      <c r="J17" s="413"/>
      <c r="K17" s="413"/>
      <c r="L17" s="413"/>
      <c r="M17" s="413"/>
      <c r="N17" s="413"/>
      <c r="O17" s="413"/>
      <c r="P17" s="413"/>
      <c r="Q17" s="413"/>
    </row>
    <row r="18" customFormat="false" ht="24.75" hidden="false" customHeight="true" outlineLevel="0" collapsed="false">
      <c r="B18" s="412"/>
      <c r="C18" s="412"/>
      <c r="D18" s="412"/>
      <c r="E18" s="412"/>
      <c r="F18" s="412"/>
      <c r="G18" s="412"/>
      <c r="H18" s="412"/>
      <c r="I18" s="412"/>
      <c r="J18" s="413"/>
      <c r="K18" s="413"/>
      <c r="L18" s="413"/>
      <c r="M18" s="413"/>
      <c r="N18" s="413"/>
      <c r="O18" s="413"/>
      <c r="P18" s="413"/>
      <c r="Q18" s="413"/>
    </row>
    <row r="19" customFormat="false" ht="24.75" hidden="false" customHeight="true" outlineLevel="0" collapsed="false">
      <c r="B19" s="412"/>
      <c r="C19" s="412"/>
      <c r="D19" s="412"/>
      <c r="E19" s="412"/>
      <c r="F19" s="412"/>
      <c r="G19" s="412"/>
      <c r="H19" s="412"/>
      <c r="I19" s="412"/>
      <c r="J19" s="413"/>
      <c r="K19" s="413"/>
      <c r="L19" s="413"/>
      <c r="M19" s="413"/>
      <c r="N19" s="413"/>
      <c r="O19" s="413"/>
      <c r="P19" s="413"/>
      <c r="Q19" s="413"/>
    </row>
    <row r="20" customFormat="false" ht="37.5" hidden="false" customHeight="false" outlineLevel="0" collapsed="false">
      <c r="B20" s="100" t="s">
        <v>74</v>
      </c>
      <c r="C20" s="437" t="s">
        <v>266</v>
      </c>
      <c r="D20" s="437"/>
      <c r="E20" s="437"/>
      <c r="F20" s="437"/>
      <c r="G20" s="437"/>
      <c r="H20" s="437"/>
      <c r="I20" s="437"/>
      <c r="J20" s="102" t="s">
        <v>76</v>
      </c>
      <c r="K20" s="437" t="s">
        <v>267</v>
      </c>
      <c r="L20" s="437"/>
      <c r="M20" s="437"/>
      <c r="N20" s="437"/>
      <c r="O20" s="437"/>
      <c r="P20" s="437"/>
      <c r="Q20" s="437"/>
    </row>
    <row r="21" customFormat="false" ht="37.5" hidden="false" customHeight="false" outlineLevel="0" collapsed="false">
      <c r="B21" s="104"/>
      <c r="C21" s="105"/>
      <c r="D21" s="105"/>
      <c r="E21" s="105"/>
      <c r="F21" s="105"/>
      <c r="G21" s="105"/>
      <c r="H21" s="105"/>
      <c r="I21" s="105"/>
      <c r="J21" s="106"/>
      <c r="K21" s="107"/>
      <c r="L21" s="108"/>
      <c r="M21" s="109"/>
      <c r="N21" s="106"/>
      <c r="O21" s="106"/>
      <c r="P21" s="106"/>
      <c r="Q21" s="110"/>
    </row>
    <row r="22" customFormat="false" ht="37.5" hidden="true" customHeight="false" outlineLevel="0" collapsed="false">
      <c r="B22" s="111" t="s">
        <v>78</v>
      </c>
      <c r="C22" s="112" t="n">
        <f aca="false" t="array" ref="C22:C22">INDEX(C11:C14,COUNT(C11:C14))+H15</f>
        <v>0.486805555555556</v>
      </c>
      <c r="D22" s="113"/>
      <c r="E22" s="113"/>
      <c r="F22" s="113"/>
      <c r="G22" s="113"/>
      <c r="H22" s="113"/>
      <c r="I22" s="113"/>
      <c r="J22" s="114" t="s">
        <v>78</v>
      </c>
      <c r="K22" s="115" t="n">
        <f aca="false" t="array" ref="K22:K22">INDEX(K11:K14,COUNT(K11:K14))+P15</f>
        <v>0.483472222222222</v>
      </c>
      <c r="M22" s="116"/>
      <c r="N22" s="117"/>
      <c r="O22" s="117"/>
      <c r="P22" s="117"/>
      <c r="Q22" s="118"/>
    </row>
    <row r="23" customFormat="false" ht="37.5" hidden="false" customHeight="false" outlineLevel="0" collapsed="false">
      <c r="B23" s="119"/>
      <c r="C23" s="120"/>
      <c r="D23" s="121"/>
      <c r="E23" s="120"/>
      <c r="F23" s="120"/>
      <c r="G23" s="120"/>
      <c r="H23" s="120"/>
      <c r="I23" s="120"/>
      <c r="J23" s="122"/>
      <c r="K23" s="123"/>
      <c r="L23" s="124"/>
      <c r="M23" s="123"/>
      <c r="N23" s="123"/>
      <c r="O23" s="123"/>
      <c r="P23" s="123"/>
      <c r="Q23" s="125"/>
    </row>
    <row r="24" customFormat="false" ht="43.3" hidden="false" customHeight="false" outlineLevel="0" collapsed="false">
      <c r="B24" s="126" t="s">
        <v>79</v>
      </c>
      <c r="C24" s="127" t="n">
        <v>0.489583333333333</v>
      </c>
      <c r="D24" s="128" t="s">
        <v>268</v>
      </c>
      <c r="E24" s="128"/>
      <c r="F24" s="128"/>
      <c r="G24" s="128"/>
      <c r="H24" s="128"/>
      <c r="I24" s="128"/>
      <c r="J24" s="129" t="s">
        <v>269</v>
      </c>
      <c r="K24" s="129"/>
      <c r="L24" s="129"/>
      <c r="M24" s="129"/>
      <c r="N24" s="129"/>
      <c r="O24" s="129"/>
      <c r="P24" s="129"/>
      <c r="Q24" s="129"/>
    </row>
    <row r="25" customFormat="false" ht="43.3" hidden="false" customHeight="false" outlineLevel="0" collapsed="false">
      <c r="B25" s="130" t="s">
        <v>82</v>
      </c>
      <c r="C25" s="131" t="n">
        <v>0.583333333333333</v>
      </c>
      <c r="D25" s="132" t="s">
        <v>270</v>
      </c>
      <c r="E25" s="132"/>
      <c r="F25" s="132"/>
      <c r="G25" s="132"/>
      <c r="H25" s="132"/>
      <c r="I25" s="132"/>
      <c r="J25" s="133" t="s">
        <v>271</v>
      </c>
      <c r="K25" s="133"/>
      <c r="L25" s="133"/>
      <c r="M25" s="133"/>
      <c r="N25" s="133"/>
      <c r="O25" s="133"/>
      <c r="P25" s="133"/>
      <c r="Q25" s="133"/>
    </row>
    <row r="26" customFormat="false" ht="37.5" hidden="false" customHeight="false" outlineLevel="0" collapsed="false">
      <c r="B26" s="134"/>
      <c r="C26" s="135"/>
      <c r="D26" s="136"/>
      <c r="E26" s="137"/>
      <c r="F26" s="137"/>
      <c r="G26" s="137"/>
      <c r="H26" s="137"/>
      <c r="I26" s="137"/>
      <c r="J26" s="136"/>
      <c r="K26" s="136"/>
      <c r="L26" s="138"/>
      <c r="M26" s="139"/>
      <c r="N26" s="136"/>
      <c r="O26" s="136"/>
      <c r="P26" s="136"/>
      <c r="Q26" s="140"/>
    </row>
    <row r="27" customFormat="false" ht="60" hidden="false" customHeight="true" outlineLevel="0" collapsed="false">
      <c r="B27" s="141" t="s">
        <v>85</v>
      </c>
      <c r="C27" s="141"/>
      <c r="D27" s="141"/>
      <c r="E27" s="141"/>
      <c r="F27" s="141"/>
      <c r="G27" s="141"/>
      <c r="H27" s="141"/>
      <c r="I27" s="141"/>
      <c r="J27" s="141" t="s">
        <v>86</v>
      </c>
      <c r="K27" s="141"/>
      <c r="L27" s="141"/>
      <c r="M27" s="141"/>
      <c r="N27" s="141"/>
      <c r="O27" s="141"/>
      <c r="P27" s="141"/>
      <c r="Q27" s="141"/>
    </row>
    <row r="28" customFormat="false" ht="24.75" hidden="false" customHeight="true" outlineLevel="0" collapsed="false">
      <c r="B28" s="412" t="s">
        <v>272</v>
      </c>
      <c r="C28" s="412"/>
      <c r="D28" s="412"/>
      <c r="E28" s="412"/>
      <c r="F28" s="412"/>
      <c r="G28" s="412"/>
      <c r="H28" s="412"/>
      <c r="I28" s="412"/>
      <c r="J28" s="412" t="s">
        <v>243</v>
      </c>
      <c r="K28" s="412"/>
      <c r="L28" s="412"/>
      <c r="M28" s="412"/>
      <c r="N28" s="412"/>
      <c r="O28" s="412"/>
      <c r="P28" s="412"/>
      <c r="Q28" s="412"/>
    </row>
    <row r="29" customFormat="false" ht="24.75" hidden="false" customHeight="true" outlineLevel="0" collapsed="false">
      <c r="B29" s="412"/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</row>
    <row r="30" customFormat="false" ht="24.75" hidden="false" customHeight="true" outlineLevel="0" collapsed="false">
      <c r="B30" s="412"/>
      <c r="C30" s="412"/>
      <c r="D30" s="412"/>
      <c r="E30" s="412"/>
      <c r="F30" s="412"/>
      <c r="G30" s="412"/>
      <c r="H30" s="412"/>
      <c r="I30" s="412"/>
      <c r="J30" s="412"/>
      <c r="K30" s="412"/>
      <c r="L30" s="412"/>
      <c r="M30" s="412"/>
      <c r="N30" s="412"/>
      <c r="O30" s="412"/>
      <c r="P30" s="412"/>
      <c r="Q30" s="412"/>
    </row>
    <row r="31" customFormat="false" ht="24.75" hidden="false" customHeight="true" outlineLevel="0" collapsed="false">
      <c r="B31" s="412"/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</row>
    <row r="32" customFormat="false" ht="39.75" hidden="false" customHeight="true" outlineLevel="0" collapsed="false">
      <c r="B32" s="143" t="s">
        <v>89</v>
      </c>
      <c r="C32" s="144" t="s">
        <v>273</v>
      </c>
      <c r="D32" s="144"/>
      <c r="E32" s="144"/>
      <c r="F32" s="144"/>
      <c r="G32" s="144"/>
      <c r="H32" s="144"/>
      <c r="I32" s="144"/>
      <c r="J32" s="145" t="s">
        <v>91</v>
      </c>
      <c r="K32" s="146"/>
      <c r="L32" s="146"/>
      <c r="M32" s="146"/>
      <c r="N32" s="146"/>
      <c r="O32" s="146"/>
      <c r="P32" s="146"/>
      <c r="Q32" s="146"/>
    </row>
    <row r="33" customFormat="false" ht="37.5" hidden="true" customHeight="false" outlineLevel="0" collapsed="false">
      <c r="B33" s="147" t="s">
        <v>92</v>
      </c>
      <c r="C33" s="148" t="s">
        <v>93</v>
      </c>
      <c r="D33" s="149" t="n">
        <f aca="false">C25 +H41</f>
        <v>0.619166666666667</v>
      </c>
      <c r="E33" s="150"/>
      <c r="F33" s="105"/>
      <c r="G33" s="105"/>
      <c r="H33" s="151"/>
      <c r="I33" s="152"/>
      <c r="J33" s="148" t="s">
        <v>94</v>
      </c>
      <c r="K33" s="148" t="s">
        <v>93</v>
      </c>
      <c r="L33" s="153" t="n">
        <f aca="false">C25+P41</f>
        <v>0.583333333333333</v>
      </c>
      <c r="N33" s="106"/>
      <c r="O33" s="106"/>
      <c r="P33" s="151"/>
      <c r="Q33" s="110"/>
    </row>
    <row r="34" customFormat="false" ht="37.5" hidden="false" customHeight="false" outlineLevel="0" collapsed="false">
      <c r="B34" s="154"/>
      <c r="C34" s="155"/>
      <c r="D34" s="156"/>
      <c r="E34" s="157"/>
      <c r="F34" s="158"/>
      <c r="G34" s="158"/>
      <c r="I34" s="159"/>
      <c r="J34" s="160"/>
      <c r="K34" s="161"/>
      <c r="L34" s="162"/>
      <c r="M34" s="163"/>
      <c r="N34" s="164"/>
      <c r="O34" s="164"/>
      <c r="Q34" s="165"/>
    </row>
    <row r="35" customFormat="false" ht="37.5" hidden="false" customHeight="false" outlineLevel="0" collapsed="false">
      <c r="B35" s="166" t="s">
        <v>95</v>
      </c>
      <c r="C35" s="167" t="s">
        <v>50</v>
      </c>
      <c r="D35" s="167" t="s">
        <v>51</v>
      </c>
      <c r="E35" s="167" t="s">
        <v>56</v>
      </c>
      <c r="F35" s="167" t="s">
        <v>51</v>
      </c>
      <c r="G35" s="167" t="s">
        <v>96</v>
      </c>
      <c r="H35" s="168" t="s">
        <v>54</v>
      </c>
      <c r="I35" s="168"/>
      <c r="J35" s="59" t="s">
        <v>97</v>
      </c>
      <c r="K35" s="169" t="s">
        <v>50</v>
      </c>
      <c r="L35" s="170" t="s">
        <v>51</v>
      </c>
      <c r="M35" s="171" t="s">
        <v>56</v>
      </c>
      <c r="N35" s="172" t="s">
        <v>51</v>
      </c>
      <c r="O35" s="173" t="s">
        <v>96</v>
      </c>
      <c r="P35" s="168" t="s">
        <v>54</v>
      </c>
      <c r="Q35" s="168"/>
    </row>
    <row r="36" customFormat="false" ht="43.3" hidden="false" customHeight="false" outlineLevel="0" collapsed="false">
      <c r="B36" s="438" t="s">
        <v>274</v>
      </c>
      <c r="C36" s="73"/>
      <c r="D36" s="439"/>
      <c r="E36" s="440" t="n">
        <v>0.595138888888889</v>
      </c>
      <c r="F36" s="441" t="n">
        <v>2</v>
      </c>
      <c r="G36" s="177" t="s">
        <v>275</v>
      </c>
      <c r="H36" s="70" t="n">
        <v>3</v>
      </c>
      <c r="I36" s="77" t="s">
        <v>58</v>
      </c>
      <c r="J36" s="178"/>
      <c r="K36" s="442"/>
      <c r="L36" s="443"/>
      <c r="M36" s="444"/>
      <c r="N36" s="445" t="s">
        <v>7</v>
      </c>
      <c r="O36" s="446"/>
      <c r="P36" s="181" t="s">
        <v>7</v>
      </c>
      <c r="Q36" s="182" t="s">
        <v>58</v>
      </c>
    </row>
    <row r="37" customFormat="false" ht="43.3" hidden="false" customHeight="false" outlineLevel="0" collapsed="false">
      <c r="B37" s="72" t="s">
        <v>276</v>
      </c>
      <c r="C37" s="447" t="n">
        <v>0.599305555555556</v>
      </c>
      <c r="D37" s="68" t="n">
        <v>1</v>
      </c>
      <c r="E37" s="67"/>
      <c r="F37" s="445"/>
      <c r="G37" s="69" t="s">
        <v>7</v>
      </c>
      <c r="H37" s="70" t="n">
        <v>5</v>
      </c>
      <c r="I37" s="77" t="s">
        <v>62</v>
      </c>
      <c r="J37" s="72"/>
      <c r="K37" s="448"/>
      <c r="L37" s="449"/>
      <c r="M37" s="450" t="s">
        <v>7</v>
      </c>
      <c r="N37" s="445"/>
      <c r="O37" s="451"/>
      <c r="P37" s="70" t="s">
        <v>7</v>
      </c>
      <c r="Q37" s="76" t="s">
        <v>62</v>
      </c>
      <c r="T37" s="24" t="s">
        <v>7</v>
      </c>
    </row>
    <row r="38" customFormat="false" ht="43.3" hidden="false" customHeight="false" outlineLevel="0" collapsed="false">
      <c r="B38" s="72" t="s">
        <v>7</v>
      </c>
      <c r="C38" s="176" t="s">
        <v>7</v>
      </c>
      <c r="D38" s="68"/>
      <c r="E38" s="67"/>
      <c r="F38" s="445" t="s">
        <v>7</v>
      </c>
      <c r="G38" s="69"/>
      <c r="H38" s="70" t="n">
        <v>15</v>
      </c>
      <c r="I38" s="77" t="s">
        <v>56</v>
      </c>
      <c r="J38" s="72" t="s">
        <v>7</v>
      </c>
      <c r="K38" s="450" t="s">
        <v>7</v>
      </c>
      <c r="L38" s="441"/>
      <c r="M38" s="450"/>
      <c r="N38" s="445" t="s">
        <v>7</v>
      </c>
      <c r="O38" s="451"/>
      <c r="P38" s="70"/>
      <c r="Q38" s="76" t="s">
        <v>56</v>
      </c>
    </row>
    <row r="39" customFormat="false" ht="43.3" hidden="false" customHeight="false" outlineLevel="0" collapsed="false">
      <c r="B39" s="72" t="s">
        <v>277</v>
      </c>
      <c r="C39" s="67"/>
      <c r="D39" s="68"/>
      <c r="E39" s="67" t="n">
        <v>0.593055555555556</v>
      </c>
      <c r="F39" s="445" t="n">
        <v>4</v>
      </c>
      <c r="G39" s="69" t="s">
        <v>278</v>
      </c>
      <c r="H39" s="82" t="n">
        <v>0.0298611111111111</v>
      </c>
      <c r="I39" s="77" t="s">
        <v>69</v>
      </c>
      <c r="J39" s="72"/>
      <c r="K39" s="450"/>
      <c r="L39" s="441"/>
      <c r="M39" s="450" t="s">
        <v>7</v>
      </c>
      <c r="N39" s="445" t="s">
        <v>7</v>
      </c>
      <c r="O39" s="451" t="s">
        <v>7</v>
      </c>
      <c r="P39" s="82" t="n">
        <v>0</v>
      </c>
      <c r="Q39" s="76" t="s">
        <v>69</v>
      </c>
    </row>
    <row r="40" customFormat="false" ht="43.3" hidden="false" customHeight="false" outlineLevel="0" collapsed="false">
      <c r="B40" s="72" t="s">
        <v>253</v>
      </c>
      <c r="C40" s="67" t="n">
        <v>0.618055555555556</v>
      </c>
      <c r="D40" s="68"/>
      <c r="E40" s="67" t="s">
        <v>103</v>
      </c>
      <c r="F40" s="445" t="s">
        <v>7</v>
      </c>
      <c r="G40" s="69" t="s">
        <v>7</v>
      </c>
      <c r="H40" s="83" t="n">
        <v>0.2</v>
      </c>
      <c r="I40" s="84" t="s">
        <v>70</v>
      </c>
      <c r="J40" s="72"/>
      <c r="K40" s="450"/>
      <c r="L40" s="441"/>
      <c r="M40" s="450"/>
      <c r="N40" s="445"/>
      <c r="O40" s="451"/>
      <c r="P40" s="83" t="n">
        <v>0.2</v>
      </c>
      <c r="Q40" s="185" t="s">
        <v>70</v>
      </c>
    </row>
    <row r="41" customFormat="false" ht="43.3" hidden="false" customHeight="false" outlineLevel="0" collapsed="false">
      <c r="B41" s="186"/>
      <c r="C41" s="93"/>
      <c r="D41" s="187"/>
      <c r="E41" s="93"/>
      <c r="F41" s="452"/>
      <c r="G41" s="95"/>
      <c r="H41" s="96" t="n">
        <f aca="false">H39*(100%+H40)</f>
        <v>0.0358333333333333</v>
      </c>
      <c r="I41" s="188" t="s">
        <v>71</v>
      </c>
      <c r="J41" s="90"/>
      <c r="K41" s="453" t="s">
        <v>7</v>
      </c>
      <c r="L41" s="452"/>
      <c r="M41" s="453"/>
      <c r="N41" s="452"/>
      <c r="O41" s="189"/>
      <c r="P41" s="96" t="n">
        <f aca="false">P39*(100%+P40)</f>
        <v>0</v>
      </c>
      <c r="Q41" s="97" t="s">
        <v>71</v>
      </c>
    </row>
    <row r="42" customFormat="false" ht="37.5" hidden="false" customHeight="false" outlineLevel="0" collapsed="false">
      <c r="B42" s="154"/>
      <c r="C42" s="157"/>
      <c r="D42" s="156"/>
      <c r="E42" s="157"/>
      <c r="F42" s="190"/>
      <c r="G42" s="156"/>
      <c r="H42" s="161"/>
      <c r="I42" s="160"/>
      <c r="J42" s="191"/>
      <c r="K42" s="157"/>
      <c r="L42" s="156"/>
      <c r="M42" s="157"/>
      <c r="N42" s="156"/>
      <c r="O42" s="156"/>
      <c r="P42" s="161"/>
      <c r="Q42" s="192"/>
    </row>
    <row r="43" customFormat="false" ht="60" hidden="false" customHeight="true" outlineLevel="0" collapsed="false">
      <c r="B43" s="193" t="s">
        <v>101</v>
      </c>
      <c r="C43" s="193"/>
      <c r="D43" s="193"/>
      <c r="E43" s="193"/>
      <c r="F43" s="193"/>
      <c r="G43" s="193"/>
      <c r="H43" s="193"/>
      <c r="I43" s="193"/>
      <c r="J43" s="194" t="s">
        <v>102</v>
      </c>
      <c r="K43" s="194"/>
      <c r="L43" s="194"/>
      <c r="M43" s="194"/>
      <c r="N43" s="194"/>
      <c r="O43" s="194"/>
      <c r="P43" s="194"/>
      <c r="Q43" s="194"/>
    </row>
    <row r="44" customFormat="false" ht="43.3" hidden="false" customHeight="false" outlineLevel="0" collapsed="false">
      <c r="B44" s="72" t="s">
        <v>253</v>
      </c>
      <c r="C44" s="426"/>
      <c r="D44" s="195" t="s">
        <v>7</v>
      </c>
      <c r="E44" s="67" t="n">
        <v>0.454166666666667</v>
      </c>
      <c r="F44" s="68" t="s">
        <v>100</v>
      </c>
      <c r="G44" s="69" t="s">
        <v>255</v>
      </c>
      <c r="H44" s="196"/>
      <c r="I44" s="160"/>
      <c r="J44" s="72" t="s">
        <v>274</v>
      </c>
      <c r="K44" s="426"/>
      <c r="L44" s="427"/>
      <c r="M44" s="67" t="n">
        <v>0.595138888888889</v>
      </c>
      <c r="N44" s="68" t="n">
        <v>2</v>
      </c>
      <c r="O44" s="197" t="s">
        <v>275</v>
      </c>
      <c r="P44" s="160"/>
      <c r="Q44" s="192"/>
    </row>
    <row r="45" customFormat="false" ht="43.3" hidden="false" customHeight="false" outlineLevel="0" collapsed="false">
      <c r="B45" s="72" t="s">
        <v>279</v>
      </c>
      <c r="C45" s="67" t="n">
        <v>0.479861111111111</v>
      </c>
      <c r="D45" s="68" t="n">
        <v>3</v>
      </c>
      <c r="E45" s="67" t="n">
        <v>0.48125</v>
      </c>
      <c r="F45" s="68" t="n">
        <v>2</v>
      </c>
      <c r="G45" s="69" t="s">
        <v>7</v>
      </c>
      <c r="H45" s="196"/>
      <c r="I45" s="160"/>
      <c r="J45" s="72" t="s">
        <v>277</v>
      </c>
      <c r="K45" s="67" t="n">
        <v>0.602083333333333</v>
      </c>
      <c r="L45" s="78" t="n">
        <v>5</v>
      </c>
      <c r="M45" s="67" t="n">
        <v>0.603472222222222</v>
      </c>
      <c r="N45" s="68" t="n">
        <v>4</v>
      </c>
      <c r="O45" s="197" t="s">
        <v>255</v>
      </c>
      <c r="P45" s="160"/>
      <c r="Q45" s="192"/>
    </row>
    <row r="46" customFormat="false" ht="43.3" hidden="false" customHeight="false" outlineLevel="0" collapsed="false">
      <c r="B46" s="72" t="s">
        <v>274</v>
      </c>
      <c r="C46" s="67" t="n">
        <v>0.486805555555556</v>
      </c>
      <c r="D46" s="68" t="n">
        <v>1</v>
      </c>
      <c r="E46" s="67"/>
      <c r="F46" s="68" t="s">
        <v>7</v>
      </c>
      <c r="G46" s="69"/>
      <c r="H46" s="196"/>
      <c r="I46" s="160"/>
      <c r="J46" s="72" t="s">
        <v>253</v>
      </c>
      <c r="K46" s="67" t="n">
        <v>0.628472222222222</v>
      </c>
      <c r="L46" s="78" t="s">
        <v>103</v>
      </c>
      <c r="M46" s="67"/>
      <c r="N46" s="68"/>
      <c r="O46" s="197"/>
      <c r="P46" s="160"/>
      <c r="Q46" s="192"/>
    </row>
    <row r="47" customFormat="false" ht="43.3" hidden="false" customHeight="false" outlineLevel="0" collapsed="false">
      <c r="B47" s="72"/>
      <c r="C47" s="67"/>
      <c r="D47" s="68"/>
      <c r="E47" s="67"/>
      <c r="F47" s="68"/>
      <c r="G47" s="69" t="s">
        <v>7</v>
      </c>
      <c r="H47" s="196"/>
      <c r="I47" s="160"/>
      <c r="J47" s="72"/>
      <c r="K47" s="67"/>
      <c r="L47" s="78"/>
      <c r="M47" s="67" t="s">
        <v>7</v>
      </c>
      <c r="N47" s="68"/>
      <c r="O47" s="197" t="s">
        <v>7</v>
      </c>
      <c r="P47" s="160"/>
      <c r="Q47" s="192"/>
    </row>
    <row r="48" customFormat="false" ht="43.3" hidden="false" customHeight="false" outlineLevel="0" collapsed="false">
      <c r="B48" s="416"/>
      <c r="C48" s="201" t="s">
        <v>7</v>
      </c>
      <c r="D48" s="200"/>
      <c r="E48" s="201"/>
      <c r="F48" s="200" t="s">
        <v>7</v>
      </c>
      <c r="G48" s="202"/>
      <c r="H48" s="196"/>
      <c r="I48" s="160"/>
      <c r="J48" s="198"/>
      <c r="K48" s="199"/>
      <c r="L48" s="203"/>
      <c r="M48" s="199" t="s">
        <v>7</v>
      </c>
      <c r="N48" s="204"/>
      <c r="O48" s="205"/>
      <c r="P48" s="160"/>
      <c r="Q48" s="206" t="s">
        <v>109</v>
      </c>
    </row>
    <row r="49" customFormat="false" ht="24.75" hidden="false" customHeight="true" outlineLevel="0" collapsed="false">
      <c r="B49" s="207" t="s">
        <v>280</v>
      </c>
      <c r="C49" s="207"/>
      <c r="D49" s="207"/>
      <c r="E49" s="207"/>
      <c r="F49" s="207"/>
      <c r="G49" s="207"/>
      <c r="H49" s="207"/>
      <c r="I49" s="207"/>
      <c r="J49" s="208"/>
      <c r="K49" s="208"/>
      <c r="L49" s="208"/>
      <c r="M49" s="208"/>
      <c r="N49" s="208"/>
      <c r="O49" s="208"/>
      <c r="P49" s="208"/>
      <c r="Q49" s="208"/>
      <c r="R49" s="24" t="s">
        <v>7</v>
      </c>
      <c r="S49" s="24" t="s">
        <v>7</v>
      </c>
      <c r="T49" s="24" t="s">
        <v>7</v>
      </c>
      <c r="U49" s="24" t="s">
        <v>7</v>
      </c>
    </row>
    <row r="50" customFormat="false" ht="24.75" hidden="false" customHeight="true" outlineLevel="0" collapsed="false">
      <c r="B50" s="207"/>
      <c r="C50" s="207"/>
      <c r="D50" s="207"/>
      <c r="E50" s="207"/>
      <c r="F50" s="207"/>
      <c r="G50" s="207"/>
      <c r="H50" s="207"/>
      <c r="I50" s="207"/>
      <c r="J50" s="208"/>
      <c r="K50" s="208"/>
      <c r="L50" s="208"/>
      <c r="M50" s="208"/>
      <c r="N50" s="208"/>
      <c r="O50" s="208"/>
      <c r="P50" s="208"/>
      <c r="Q50" s="208"/>
    </row>
    <row r="51" customFormat="false" ht="24.75" hidden="false" customHeight="true" outlineLevel="0" collapsed="false">
      <c r="B51" s="207"/>
      <c r="C51" s="207"/>
      <c r="D51" s="207"/>
      <c r="E51" s="207"/>
      <c r="F51" s="207"/>
      <c r="G51" s="207"/>
      <c r="H51" s="207"/>
      <c r="I51" s="207"/>
      <c r="J51" s="208"/>
      <c r="K51" s="208"/>
      <c r="L51" s="208"/>
      <c r="M51" s="208"/>
      <c r="N51" s="208"/>
      <c r="O51" s="208"/>
      <c r="P51" s="208"/>
      <c r="Q51" s="208"/>
    </row>
    <row r="52" customFormat="false" ht="24.75" hidden="false" customHeight="true" outlineLevel="0" collapsed="false">
      <c r="B52" s="207"/>
      <c r="C52" s="207"/>
      <c r="D52" s="207"/>
      <c r="E52" s="207"/>
      <c r="F52" s="207"/>
      <c r="G52" s="207"/>
      <c r="H52" s="207"/>
      <c r="I52" s="207"/>
      <c r="J52" s="208"/>
      <c r="K52" s="208"/>
      <c r="L52" s="208"/>
      <c r="M52" s="208"/>
      <c r="N52" s="208"/>
      <c r="O52" s="208"/>
      <c r="P52" s="208"/>
      <c r="Q52" s="208"/>
    </row>
    <row r="53" customFormat="false" ht="24.75" hidden="false" customHeight="true" outlineLevel="0" collapsed="false">
      <c r="B53" s="207"/>
      <c r="C53" s="207"/>
      <c r="D53" s="207"/>
      <c r="E53" s="207"/>
      <c r="F53" s="207"/>
      <c r="G53" s="207"/>
      <c r="H53" s="207"/>
      <c r="I53" s="207"/>
      <c r="J53" s="208"/>
      <c r="K53" s="208"/>
      <c r="L53" s="208"/>
      <c r="M53" s="208"/>
      <c r="N53" s="208"/>
      <c r="O53" s="208"/>
      <c r="P53" s="208"/>
      <c r="Q53" s="208"/>
    </row>
    <row r="54" customFormat="false" ht="19.5" hidden="false" customHeight="true" outlineLevel="0" collapsed="false">
      <c r="B54" s="207"/>
      <c r="C54" s="207"/>
      <c r="D54" s="207"/>
      <c r="E54" s="207"/>
      <c r="F54" s="207"/>
      <c r="G54" s="207"/>
      <c r="H54" s="207"/>
      <c r="I54" s="207"/>
      <c r="J54" s="208"/>
      <c r="K54" s="208"/>
      <c r="L54" s="208"/>
      <c r="M54" s="208"/>
      <c r="N54" s="208"/>
      <c r="O54" s="208"/>
      <c r="P54" s="208"/>
      <c r="Q54" s="208"/>
    </row>
    <row r="55" customFormat="false" ht="37.5" hidden="false" customHeight="false" outlineLevel="0" collapsed="false">
      <c r="M55" s="116"/>
      <c r="N55" s="117"/>
      <c r="O55" s="117"/>
      <c r="P55" s="117"/>
      <c r="Q55" s="117"/>
    </row>
    <row r="56" customFormat="false" ht="37.5" hidden="false" customHeight="false" outlineLevel="0" collapsed="false">
      <c r="B56" s="209" t="s">
        <v>112</v>
      </c>
      <c r="N56" s="106"/>
      <c r="O56" s="106"/>
      <c r="P56" s="151"/>
      <c r="Q56" s="210"/>
    </row>
    <row r="57" customFormat="false" ht="37.5" hidden="false" customHeight="false" outlineLevel="0" collapsed="false">
      <c r="B57" s="211" t="s">
        <v>113</v>
      </c>
      <c r="C57" s="212" t="s">
        <v>93</v>
      </c>
      <c r="D57" s="112" t="n">
        <f aca="false" t="array" ref="D57:D57">INDEX(C11:C14,COUNT(C11:C14))+H15</f>
        <v>0.486805555555556</v>
      </c>
      <c r="E57" s="213"/>
      <c r="F57" s="213"/>
      <c r="G57" s="213"/>
      <c r="H57" s="213"/>
      <c r="I57" s="213"/>
      <c r="J57" s="114" t="s">
        <v>114</v>
      </c>
      <c r="K57" s="212" t="s">
        <v>93</v>
      </c>
      <c r="L57" s="112" t="n">
        <f aca="false" t="array" ref="L57:L57">INDEX(K11:K14,COUNT(K11:K14))+P15</f>
        <v>0.483472222222222</v>
      </c>
    </row>
    <row r="58" customFormat="false" ht="37.5" hidden="false" customHeight="false" outlineLevel="0" collapsed="false">
      <c r="B58" s="147" t="s">
        <v>115</v>
      </c>
      <c r="C58" s="148" t="s">
        <v>93</v>
      </c>
      <c r="D58" s="214" t="n">
        <f aca="false">C25+H41</f>
        <v>0.619166666666667</v>
      </c>
      <c r="E58" s="150" t="s">
        <v>7</v>
      </c>
      <c r="F58" s="215" t="s">
        <v>116</v>
      </c>
      <c r="G58" s="215"/>
      <c r="H58" s="216" t="n">
        <f aca="false">E36-D58</f>
        <v>-0.0240277777777779</v>
      </c>
      <c r="I58" s="122"/>
      <c r="J58" s="148" t="s">
        <v>117</v>
      </c>
      <c r="K58" s="148" t="s">
        <v>93</v>
      </c>
      <c r="L58" s="214" t="n">
        <f aca="false">C25+P41</f>
        <v>0.583333333333333</v>
      </c>
      <c r="N58" s="215" t="s">
        <v>116</v>
      </c>
      <c r="O58" s="215"/>
      <c r="P58" s="217" t="n">
        <f aca="false">K37-L58</f>
        <v>-0.583333333333333</v>
      </c>
    </row>
    <row r="61" customFormat="false" ht="37.5" hidden="false" customHeight="false" outlineLevel="0" collapsed="false">
      <c r="B61" s="218"/>
      <c r="C61" s="219"/>
      <c r="D61" s="48"/>
      <c r="E61" s="219"/>
      <c r="F61" s="219"/>
      <c r="G61" s="219"/>
      <c r="H61" s="219"/>
      <c r="I61" s="164"/>
      <c r="J61" s="220"/>
      <c r="K61" s="164"/>
      <c r="L61" s="221"/>
      <c r="M61" s="50"/>
      <c r="N61" s="219"/>
      <c r="O61" s="219"/>
      <c r="P61" s="164"/>
      <c r="Q61" s="164"/>
    </row>
    <row r="62" customFormat="false" ht="37.5" hidden="false" customHeight="false" outlineLevel="0" collapsed="false">
      <c r="B62" s="218"/>
      <c r="C62" s="219"/>
      <c r="D62" s="48"/>
      <c r="E62" s="219"/>
      <c r="F62" s="219"/>
      <c r="G62" s="219"/>
      <c r="H62" s="219"/>
      <c r="I62" s="164"/>
      <c r="J62" s="220"/>
      <c r="K62" s="164"/>
      <c r="L62" s="221"/>
      <c r="M62" s="50"/>
      <c r="N62" s="219"/>
      <c r="O62" s="219"/>
      <c r="P62" s="164"/>
      <c r="Q62" s="164"/>
    </row>
    <row r="63" customFormat="false" ht="37.5" hidden="false" customHeight="false" outlineLevel="0" collapsed="false">
      <c r="B63" s="222" t="s">
        <v>118</v>
      </c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</row>
    <row r="64" customFormat="false" ht="37.5" hidden="false" customHeight="false" outlineLevel="0" collapsed="false">
      <c r="B64" s="218"/>
      <c r="C64" s="219"/>
      <c r="D64" s="48"/>
      <c r="E64" s="219"/>
      <c r="F64" s="219"/>
      <c r="G64" s="219"/>
      <c r="H64" s="219"/>
      <c r="I64" s="164"/>
      <c r="J64" s="220"/>
      <c r="K64" s="164"/>
      <c r="L64" s="221"/>
      <c r="M64" s="50"/>
      <c r="N64" s="219"/>
      <c r="O64" s="219"/>
      <c r="P64" s="164"/>
      <c r="Q64" s="164"/>
    </row>
    <row r="65" customFormat="false" ht="37.5" hidden="false" customHeight="false" outlineLevel="0" collapsed="false">
      <c r="B65" s="218"/>
      <c r="C65" s="219"/>
      <c r="D65" s="48"/>
      <c r="E65" s="219"/>
      <c r="F65" s="219"/>
      <c r="G65" s="219"/>
      <c r="H65" s="219"/>
      <c r="I65" s="164"/>
      <c r="J65" s="220"/>
      <c r="K65" s="164"/>
      <c r="L65" s="221"/>
      <c r="M65" s="223" t="s">
        <v>119</v>
      </c>
      <c r="N65" s="223"/>
      <c r="O65" s="223"/>
      <c r="P65" s="223"/>
      <c r="Q65" s="223"/>
    </row>
    <row r="66" customFormat="false" ht="37.5" hidden="false" customHeight="false" outlineLevel="0" collapsed="false">
      <c r="B66" s="218" t="s">
        <v>120</v>
      </c>
      <c r="C66" s="224"/>
      <c r="D66" s="224"/>
      <c r="E66" s="224"/>
      <c r="F66" s="224"/>
      <c r="G66" s="224"/>
      <c r="H66" s="224"/>
      <c r="I66" s="224"/>
      <c r="J66" s="224"/>
      <c r="K66" s="225"/>
      <c r="L66" s="226"/>
      <c r="M66" s="227"/>
      <c r="N66" s="225"/>
      <c r="O66" s="228"/>
      <c r="P66" s="225"/>
      <c r="Q66" s="225"/>
    </row>
    <row r="67" customFormat="false" ht="37.5" hidden="false" customHeight="false" outlineLevel="0" collapsed="false">
      <c r="B67" s="218"/>
      <c r="C67" s="224"/>
      <c r="D67" s="224"/>
      <c r="E67" s="224"/>
      <c r="F67" s="224"/>
      <c r="G67" s="224"/>
      <c r="H67" s="224"/>
      <c r="I67" s="224"/>
      <c r="J67" s="224"/>
      <c r="K67" s="225"/>
      <c r="L67" s="226"/>
      <c r="M67" s="229" t="s">
        <v>121</v>
      </c>
      <c r="N67" s="225"/>
      <c r="O67" s="230" t="s">
        <v>7</v>
      </c>
      <c r="P67" s="225"/>
      <c r="Q67" s="225"/>
    </row>
    <row r="68" customFormat="false" ht="37.5" hidden="false" customHeight="false" outlineLevel="0" collapsed="false">
      <c r="B68" s="231"/>
      <c r="C68" s="224"/>
      <c r="D68" s="224"/>
      <c r="E68" s="224"/>
      <c r="F68" s="224"/>
      <c r="G68" s="224"/>
      <c r="H68" s="224"/>
      <c r="I68" s="224"/>
      <c r="J68" s="224"/>
      <c r="K68" s="225"/>
      <c r="L68" s="226"/>
      <c r="M68" s="227"/>
      <c r="N68" s="225"/>
      <c r="O68" s="228"/>
      <c r="P68" s="225"/>
      <c r="Q68" s="225"/>
    </row>
    <row r="69" customFormat="false" ht="37.5" hidden="false" customHeight="true" outlineLevel="0" collapsed="false">
      <c r="K69" s="225"/>
      <c r="L69" s="226"/>
      <c r="M69" s="232" t="s">
        <v>122</v>
      </c>
      <c r="N69" s="225"/>
      <c r="O69" s="230"/>
      <c r="P69" s="225"/>
      <c r="Q69" s="225"/>
    </row>
    <row r="70" customFormat="false" ht="37.5" hidden="false" customHeight="false" outlineLevel="0" collapsed="false">
      <c r="C70" s="233"/>
      <c r="D70" s="233"/>
      <c r="E70" s="233"/>
      <c r="F70" s="233"/>
      <c r="G70" s="233"/>
      <c r="H70" s="233"/>
      <c r="I70" s="233"/>
      <c r="J70" s="233"/>
      <c r="K70" s="225"/>
      <c r="L70" s="226"/>
      <c r="M70" s="227" t="s">
        <v>7</v>
      </c>
      <c r="N70" s="225"/>
      <c r="O70" s="228" t="s">
        <v>7</v>
      </c>
      <c r="P70" s="225"/>
      <c r="Q70" s="225"/>
    </row>
    <row r="71" customFormat="false" ht="37.5" hidden="false" customHeight="false" outlineLevel="0" collapsed="false">
      <c r="B71" s="231" t="s">
        <v>123</v>
      </c>
      <c r="C71" s="233"/>
      <c r="D71" s="233"/>
      <c r="E71" s="233"/>
      <c r="F71" s="233"/>
      <c r="G71" s="233"/>
      <c r="H71" s="233"/>
      <c r="I71" s="233"/>
      <c r="J71" s="233"/>
      <c r="K71" s="225"/>
      <c r="L71" s="226"/>
      <c r="M71" s="227" t="s">
        <v>124</v>
      </c>
      <c r="N71" s="225"/>
      <c r="O71" s="230" t="s">
        <v>7</v>
      </c>
      <c r="P71" s="225"/>
      <c r="Q71" s="225"/>
    </row>
    <row r="72" customFormat="false" ht="37.5" hidden="false" customHeight="false" outlineLevel="0" collapsed="false">
      <c r="B72" s="231"/>
      <c r="C72" s="233"/>
      <c r="D72" s="233"/>
      <c r="E72" s="233"/>
      <c r="F72" s="233"/>
      <c r="G72" s="233"/>
      <c r="H72" s="233"/>
      <c r="I72" s="233"/>
      <c r="J72" s="233"/>
      <c r="K72" s="225"/>
      <c r="L72" s="226"/>
      <c r="M72" s="50"/>
      <c r="N72" s="219"/>
      <c r="O72" s="228"/>
      <c r="P72" s="225"/>
      <c r="Q72" s="225"/>
    </row>
    <row r="73" customFormat="false" ht="37.5" hidden="false" customHeight="false" outlineLevel="0" collapsed="false">
      <c r="B73" s="231"/>
      <c r="C73" s="219"/>
      <c r="D73" s="48"/>
      <c r="E73" s="219"/>
      <c r="F73" s="219"/>
      <c r="G73" s="219"/>
      <c r="H73" s="219"/>
      <c r="I73" s="164"/>
      <c r="J73" s="220"/>
      <c r="K73" s="225"/>
      <c r="L73" s="226"/>
      <c r="M73" s="50" t="s">
        <v>125</v>
      </c>
      <c r="N73" s="219"/>
      <c r="O73" s="230" t="n">
        <f aca="false">SUM(O67:O72)</f>
        <v>0</v>
      </c>
      <c r="P73" s="225"/>
      <c r="Q73" s="225"/>
    </row>
    <row r="74" customFormat="false" ht="37.5" hidden="false" customHeight="false" outlineLevel="0" collapsed="false">
      <c r="B74" s="231" t="s">
        <v>126</v>
      </c>
      <c r="C74" s="224"/>
      <c r="D74" s="224"/>
      <c r="E74" s="224"/>
      <c r="F74" s="224"/>
      <c r="G74" s="224"/>
      <c r="H74" s="224"/>
      <c r="I74" s="224"/>
      <c r="J74" s="224"/>
      <c r="K74" s="225"/>
      <c r="L74" s="226"/>
      <c r="M74" s="50"/>
      <c r="N74" s="219"/>
      <c r="O74" s="228"/>
      <c r="P74" s="225"/>
      <c r="Q74" s="225"/>
    </row>
    <row r="75" customFormat="false" ht="37.5" hidden="false" customHeight="false" outlineLevel="0" collapsed="false">
      <c r="B75" s="231"/>
      <c r="C75" s="224"/>
      <c r="D75" s="224"/>
      <c r="E75" s="224"/>
      <c r="F75" s="224"/>
      <c r="G75" s="224"/>
      <c r="H75" s="224"/>
      <c r="I75" s="224"/>
      <c r="J75" s="224"/>
      <c r="K75" s="164"/>
      <c r="L75" s="221"/>
      <c r="N75" s="164"/>
      <c r="O75" s="164"/>
      <c r="P75" s="164"/>
      <c r="Q75" s="234"/>
    </row>
    <row r="76" customFormat="false" ht="37.5" hidden="false" customHeight="false" outlineLevel="0" collapsed="false">
      <c r="B76" s="218"/>
      <c r="C76" s="224"/>
      <c r="D76" s="224"/>
      <c r="E76" s="224"/>
      <c r="F76" s="224"/>
      <c r="G76" s="224"/>
      <c r="H76" s="224"/>
      <c r="I76" s="224"/>
      <c r="J76" s="224"/>
      <c r="K76" s="164"/>
      <c r="L76" s="221"/>
      <c r="M76" s="235"/>
      <c r="N76" s="235"/>
      <c r="O76" s="235"/>
      <c r="P76" s="235"/>
      <c r="Q76" s="235"/>
    </row>
    <row r="77" customFormat="false" ht="37.5" hidden="false" customHeight="false" outlineLevel="0" collapsed="false">
      <c r="C77" s="164"/>
      <c r="D77" s="236"/>
      <c r="E77" s="164"/>
      <c r="F77" s="164"/>
      <c r="G77" s="164"/>
      <c r="H77" s="164"/>
      <c r="I77" s="164"/>
      <c r="J77" s="164"/>
      <c r="K77" s="164"/>
      <c r="L77" s="221"/>
      <c r="M77" s="50"/>
      <c r="N77" s="219"/>
      <c r="O77" s="234"/>
      <c r="P77" s="234"/>
      <c r="Q77" s="234"/>
    </row>
    <row r="78" customFormat="false" ht="37.5" hidden="false" customHeight="false" outlineLevel="0" collapsed="false">
      <c r="B78" s="237" t="s">
        <v>127</v>
      </c>
      <c r="C78" s="224"/>
      <c r="D78" s="224"/>
      <c r="E78" s="224"/>
      <c r="F78" s="224"/>
      <c r="G78" s="224"/>
      <c r="H78" s="224"/>
      <c r="I78" s="224"/>
      <c r="J78" s="224"/>
      <c r="K78" s="164"/>
      <c r="L78" s="221"/>
      <c r="M78" s="408"/>
      <c r="N78" s="408"/>
      <c r="O78" s="408"/>
      <c r="P78" s="408"/>
      <c r="Q78" s="408"/>
    </row>
    <row r="79" customFormat="false" ht="37.5" hidden="false" customHeight="false" outlineLevel="0" collapsed="false">
      <c r="B79" s="218"/>
      <c r="C79" s="224"/>
      <c r="D79" s="224"/>
      <c r="E79" s="224"/>
      <c r="F79" s="224"/>
      <c r="G79" s="224"/>
      <c r="H79" s="224"/>
      <c r="I79" s="224"/>
      <c r="J79" s="224"/>
      <c r="K79" s="164"/>
      <c r="L79" s="221"/>
      <c r="M79" s="408"/>
      <c r="N79" s="408"/>
      <c r="O79" s="408"/>
      <c r="P79" s="408"/>
      <c r="Q79" s="408"/>
    </row>
    <row r="80" customFormat="false" ht="37.5" hidden="false" customHeight="false" outlineLevel="0" collapsed="false">
      <c r="C80" s="224"/>
      <c r="D80" s="224"/>
      <c r="E80" s="224"/>
      <c r="F80" s="224"/>
      <c r="G80" s="224"/>
      <c r="H80" s="224"/>
      <c r="I80" s="224"/>
      <c r="J80" s="224"/>
      <c r="M80" s="408"/>
      <c r="N80" s="408"/>
      <c r="O80" s="408"/>
      <c r="P80" s="408"/>
      <c r="Q80" s="408"/>
    </row>
    <row r="81" customFormat="false" ht="37.5" hidden="false" customHeight="false" outlineLevel="0" collapsed="false">
      <c r="C81" s="224"/>
      <c r="D81" s="224"/>
      <c r="E81" s="224"/>
      <c r="F81" s="224"/>
      <c r="G81" s="224"/>
      <c r="H81" s="224"/>
      <c r="I81" s="224"/>
      <c r="J81" s="224"/>
      <c r="M81" s="408"/>
      <c r="N81" s="408"/>
      <c r="O81" s="408"/>
      <c r="P81" s="408"/>
      <c r="Q81" s="408"/>
    </row>
  </sheetData>
  <mergeCells count="41">
    <mergeCell ref="O2:Q2"/>
    <mergeCell ref="B4:I6"/>
    <mergeCell ref="J4:K5"/>
    <mergeCell ref="L4:N5"/>
    <mergeCell ref="O4:Q6"/>
    <mergeCell ref="J6:K6"/>
    <mergeCell ref="L6:N6"/>
    <mergeCell ref="B8:I8"/>
    <mergeCell ref="J8:Q8"/>
    <mergeCell ref="H9:I9"/>
    <mergeCell ref="P9:Q9"/>
    <mergeCell ref="B16:I19"/>
    <mergeCell ref="J16:Q19"/>
    <mergeCell ref="C20:I20"/>
    <mergeCell ref="K20:Q20"/>
    <mergeCell ref="D24:I24"/>
    <mergeCell ref="J24:Q24"/>
    <mergeCell ref="D25:I25"/>
    <mergeCell ref="J25:Q25"/>
    <mergeCell ref="B27:I27"/>
    <mergeCell ref="J27:Q27"/>
    <mergeCell ref="B28:I31"/>
    <mergeCell ref="J28:Q31"/>
    <mergeCell ref="C32:I32"/>
    <mergeCell ref="K32:Q32"/>
    <mergeCell ref="H35:I35"/>
    <mergeCell ref="P35:Q35"/>
    <mergeCell ref="B43:I43"/>
    <mergeCell ref="J43:Q43"/>
    <mergeCell ref="B49:I54"/>
    <mergeCell ref="J49:Q54"/>
    <mergeCell ref="F58:G58"/>
    <mergeCell ref="N58:O58"/>
    <mergeCell ref="B63:Q63"/>
    <mergeCell ref="M65:Q65"/>
    <mergeCell ref="C66:J68"/>
    <mergeCell ref="C70:J72"/>
    <mergeCell ref="C74:J76"/>
    <mergeCell ref="M76:Q76"/>
    <mergeCell ref="C78:J81"/>
    <mergeCell ref="M78:Q81"/>
  </mergeCells>
  <hyperlinks>
    <hyperlink ref="J6" r:id="rId1" display="wkaiser@datacomm.ch"/>
    <hyperlink ref="C20" r:id="rId2" display="2025 Nuolen"/>
    <hyperlink ref="K20" r:id="rId3" display="2025 Wagen"/>
    <hyperlink ref="C32" r:id="rId4" display="2025 Blumenau"/>
  </hyperlink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true"/>
  </sheetPr>
  <dimension ref="B1:U81"/>
  <sheetViews>
    <sheetView showFormulas="false" showGridLines="true" showRowColHeaders="true" showZeros="true" rightToLeft="false" tabSelected="false" showOutlineSymbols="true" defaultGridColor="true" view="normal" topLeftCell="A1" colorId="64" zoomScale="30" zoomScaleNormal="30" zoomScalePageLayoutView="100" workbookViewId="0">
      <selection pane="topLeft" activeCell="O15" activeCellId="0" sqref="O15"/>
    </sheetView>
  </sheetViews>
  <sheetFormatPr defaultColWidth="9.11328125" defaultRowHeight="37.5" zeroHeight="false" outlineLevelRow="0" outlineLevelCol="0"/>
  <cols>
    <col collapsed="false" customWidth="true" hidden="false" outlineLevel="0" max="1" min="1" style="24" width="0.89"/>
    <col collapsed="false" customWidth="true" hidden="false" outlineLevel="0" max="2" min="2" style="24" width="56.11"/>
    <col collapsed="false" customWidth="true" hidden="false" outlineLevel="0" max="7" min="3" style="25" width="17.66"/>
    <col collapsed="false" customWidth="true" hidden="false" outlineLevel="0" max="8" min="8" style="25" width="12.44"/>
    <col collapsed="false" customWidth="true" hidden="false" outlineLevel="0" max="9" min="9" style="25" width="10.89"/>
    <col collapsed="false" customWidth="true" hidden="false" outlineLevel="0" max="10" min="10" style="25" width="55.89"/>
    <col collapsed="false" customWidth="true" hidden="false" outlineLevel="0" max="11" min="11" style="25" width="17.66"/>
    <col collapsed="false" customWidth="true" hidden="false" outlineLevel="0" max="12" min="12" style="26" width="17.66"/>
    <col collapsed="false" customWidth="true" hidden="false" outlineLevel="0" max="13" min="13" style="27" width="17.66"/>
    <col collapsed="false" customWidth="true" hidden="false" outlineLevel="0" max="15" min="14" style="25" width="17.66"/>
    <col collapsed="false" customWidth="true" hidden="false" outlineLevel="0" max="16" min="16" style="25" width="13.66"/>
    <col collapsed="false" customWidth="true" hidden="false" outlineLevel="0" max="17" min="17" style="25" width="10.89"/>
    <col collapsed="false" customWidth="false" hidden="false" outlineLevel="0" max="16384" min="18" style="24" width="9.11"/>
  </cols>
  <sheetData>
    <row r="1" customFormat="false" ht="37.5" hidden="false" customHeight="false" outlineLevel="0" collapsed="false">
      <c r="B1" s="28"/>
      <c r="C1" s="29"/>
      <c r="D1" s="29"/>
      <c r="E1" s="29"/>
      <c r="F1" s="29"/>
      <c r="G1" s="29"/>
      <c r="H1" s="29"/>
      <c r="I1" s="29"/>
      <c r="J1" s="29"/>
      <c r="K1" s="29"/>
      <c r="L1" s="30"/>
      <c r="M1" s="31"/>
      <c r="N1" s="29"/>
      <c r="O1" s="29"/>
      <c r="P1" s="29"/>
      <c r="Q1" s="32"/>
    </row>
    <row r="2" customFormat="false" ht="43.3" hidden="false" customHeight="false" outlineLevel="0" collapsed="false">
      <c r="B2" s="33"/>
      <c r="N2" s="34" t="s">
        <v>45</v>
      </c>
      <c r="O2" s="35" t="n">
        <v>45706</v>
      </c>
      <c r="P2" s="35"/>
      <c r="Q2" s="35"/>
    </row>
    <row r="3" customFormat="false" ht="37.5" hidden="false" customHeight="false" outlineLevel="0" collapsed="false">
      <c r="B3" s="36"/>
      <c r="Q3" s="37"/>
    </row>
    <row r="4" customFormat="false" ht="19.5" hidden="false" customHeight="true" outlineLevel="0" collapsed="false">
      <c r="B4" s="38" t="s">
        <v>281</v>
      </c>
      <c r="C4" s="38"/>
      <c r="D4" s="38"/>
      <c r="E4" s="38"/>
      <c r="F4" s="38"/>
      <c r="G4" s="38"/>
      <c r="H4" s="38"/>
      <c r="I4" s="38"/>
      <c r="J4" s="39" t="s">
        <v>282</v>
      </c>
      <c r="K4" s="39"/>
      <c r="L4" s="40" t="s">
        <v>283</v>
      </c>
      <c r="M4" s="40"/>
      <c r="N4" s="40"/>
      <c r="O4" s="409" t="n">
        <v>3.4225</v>
      </c>
      <c r="P4" s="409"/>
      <c r="Q4" s="409"/>
    </row>
    <row r="5" customFormat="false" ht="19.5" hidden="false" customHeight="true" outlineLevel="0" collapsed="false">
      <c r="B5" s="38"/>
      <c r="C5" s="38"/>
      <c r="D5" s="38"/>
      <c r="E5" s="38"/>
      <c r="F5" s="38"/>
      <c r="G5" s="38"/>
      <c r="H5" s="38"/>
      <c r="I5" s="38"/>
      <c r="J5" s="39"/>
      <c r="K5" s="39"/>
      <c r="L5" s="40"/>
      <c r="M5" s="40"/>
      <c r="N5" s="40"/>
      <c r="O5" s="409"/>
      <c r="P5" s="409"/>
      <c r="Q5" s="409"/>
    </row>
    <row r="6" customFormat="false" ht="37.5" hidden="false" customHeight="false" outlineLevel="0" collapsed="false">
      <c r="B6" s="38"/>
      <c r="C6" s="38"/>
      <c r="D6" s="38"/>
      <c r="E6" s="38"/>
      <c r="F6" s="38"/>
      <c r="G6" s="38"/>
      <c r="H6" s="38"/>
      <c r="I6" s="38"/>
      <c r="J6" s="42" t="s">
        <v>284</v>
      </c>
      <c r="K6" s="42"/>
      <c r="L6" s="43" t="str">
        <f aca="false">HYPERLINK("mailto:"&amp;K6,"Anmeldung")</f>
        <v>Anmeldung</v>
      </c>
      <c r="M6" s="43"/>
      <c r="N6" s="43"/>
      <c r="O6" s="409"/>
      <c r="P6" s="409"/>
      <c r="Q6" s="409"/>
    </row>
    <row r="7" customFormat="false" ht="37.5" hidden="false" customHeight="false" outlineLevel="0" collapsed="false">
      <c r="B7" s="44"/>
      <c r="C7" s="45"/>
      <c r="D7" s="46"/>
      <c r="E7" s="45"/>
      <c r="F7" s="45"/>
      <c r="G7" s="45"/>
      <c r="H7" s="45"/>
      <c r="I7" s="45"/>
      <c r="J7" s="47"/>
      <c r="K7" s="48"/>
      <c r="L7" s="49"/>
      <c r="M7" s="50"/>
      <c r="N7" s="51"/>
      <c r="O7" s="51"/>
      <c r="P7" s="52"/>
      <c r="Q7" s="53"/>
    </row>
    <row r="8" customFormat="false" ht="60" hidden="false" customHeight="true" outlineLevel="0" collapsed="false">
      <c r="B8" s="54" t="s">
        <v>47</v>
      </c>
      <c r="C8" s="54"/>
      <c r="D8" s="54"/>
      <c r="E8" s="54"/>
      <c r="F8" s="54"/>
      <c r="G8" s="54"/>
      <c r="H8" s="54"/>
      <c r="I8" s="54"/>
      <c r="J8" s="54" t="s">
        <v>48</v>
      </c>
      <c r="K8" s="54"/>
      <c r="L8" s="54"/>
      <c r="M8" s="54"/>
      <c r="N8" s="54"/>
      <c r="O8" s="54"/>
      <c r="P8" s="54"/>
      <c r="Q8" s="54"/>
    </row>
    <row r="9" customFormat="false" ht="37.5" hidden="false" customHeight="false" outlineLevel="0" collapsed="false">
      <c r="B9" s="55" t="s">
        <v>49</v>
      </c>
      <c r="C9" s="56" t="s">
        <v>50</v>
      </c>
      <c r="D9" s="57" t="s">
        <v>51</v>
      </c>
      <c r="E9" s="56" t="s">
        <v>52</v>
      </c>
      <c r="F9" s="56" t="s">
        <v>51</v>
      </c>
      <c r="G9" s="56" t="s">
        <v>53</v>
      </c>
      <c r="H9" s="58" t="s">
        <v>54</v>
      </c>
      <c r="I9" s="58"/>
      <c r="J9" s="59" t="s">
        <v>55</v>
      </c>
      <c r="K9" s="60" t="s">
        <v>50</v>
      </c>
      <c r="L9" s="61" t="s">
        <v>51</v>
      </c>
      <c r="M9" s="62" t="s">
        <v>56</v>
      </c>
      <c r="N9" s="60" t="s">
        <v>51</v>
      </c>
      <c r="O9" s="60" t="s">
        <v>53</v>
      </c>
      <c r="P9" s="63" t="s">
        <v>54</v>
      </c>
      <c r="Q9" s="63"/>
    </row>
    <row r="10" customFormat="false" ht="43.3" hidden="false" customHeight="false" outlineLevel="0" collapsed="false">
      <c r="B10" s="178" t="s">
        <v>59</v>
      </c>
      <c r="C10" s="65"/>
      <c r="D10" s="66"/>
      <c r="E10" s="67" t="n">
        <v>0.409027777777778</v>
      </c>
      <c r="F10" s="68" t="n">
        <v>32</v>
      </c>
      <c r="G10" s="69" t="s">
        <v>285</v>
      </c>
      <c r="H10" s="70" t="n">
        <v>10.7</v>
      </c>
      <c r="I10" s="71" t="s">
        <v>58</v>
      </c>
      <c r="J10" s="72" t="s">
        <v>59</v>
      </c>
      <c r="K10" s="73"/>
      <c r="L10" s="74"/>
      <c r="M10" s="67" t="n">
        <v>0.409027777777778</v>
      </c>
      <c r="N10" s="68" t="n">
        <v>32</v>
      </c>
      <c r="O10" s="69" t="s">
        <v>285</v>
      </c>
      <c r="P10" s="75" t="n">
        <v>6.75</v>
      </c>
      <c r="Q10" s="76" t="s">
        <v>58</v>
      </c>
    </row>
    <row r="11" customFormat="false" ht="43.3" hidden="false" customHeight="false" outlineLevel="0" collapsed="false">
      <c r="B11" s="72" t="s">
        <v>21</v>
      </c>
      <c r="C11" s="67" t="n">
        <v>0.426388888888889</v>
      </c>
      <c r="D11" s="68"/>
      <c r="E11" s="67"/>
      <c r="F11" s="68"/>
      <c r="G11" s="69"/>
      <c r="H11" s="70" t="n">
        <v>355</v>
      </c>
      <c r="I11" s="77" t="s">
        <v>62</v>
      </c>
      <c r="J11" s="72" t="s">
        <v>286</v>
      </c>
      <c r="K11" s="67" t="n">
        <v>0.429166666666667</v>
      </c>
      <c r="L11" s="78" t="n">
        <v>2</v>
      </c>
      <c r="M11" s="67" t="n">
        <v>0.435416666666667</v>
      </c>
      <c r="N11" s="68" t="s">
        <v>287</v>
      </c>
      <c r="O11" s="69" t="s">
        <v>288</v>
      </c>
      <c r="P11" s="70" t="n">
        <v>159</v>
      </c>
      <c r="Q11" s="76" t="s">
        <v>62</v>
      </c>
    </row>
    <row r="12" customFormat="false" ht="43.3" hidden="false" customHeight="false" outlineLevel="0" collapsed="false">
      <c r="B12" s="72"/>
      <c r="C12" s="67" t="s">
        <v>7</v>
      </c>
      <c r="D12" s="68" t="s">
        <v>7</v>
      </c>
      <c r="E12" s="67"/>
      <c r="F12" s="79" t="s">
        <v>7</v>
      </c>
      <c r="G12" s="69" t="s">
        <v>7</v>
      </c>
      <c r="H12" s="70" t="n">
        <v>228</v>
      </c>
      <c r="I12" s="77" t="s">
        <v>56</v>
      </c>
      <c r="J12" s="80" t="s">
        <v>289</v>
      </c>
      <c r="K12" s="67" t="n">
        <v>0.440972222222222</v>
      </c>
      <c r="L12" s="78"/>
      <c r="M12" s="67"/>
      <c r="N12" s="68"/>
      <c r="O12" s="69"/>
      <c r="P12" s="70" t="n">
        <v>206</v>
      </c>
      <c r="Q12" s="76" t="s">
        <v>56</v>
      </c>
    </row>
    <row r="13" customFormat="false" ht="43.3" hidden="false" customHeight="false" outlineLevel="0" collapsed="false">
      <c r="B13" s="410"/>
      <c r="C13" s="67" t="s">
        <v>7</v>
      </c>
      <c r="D13" s="68" t="s">
        <v>7</v>
      </c>
      <c r="E13" s="67"/>
      <c r="F13" s="68"/>
      <c r="G13" s="69"/>
      <c r="H13" s="82" t="n">
        <v>0.121527777777778</v>
      </c>
      <c r="I13" s="77" t="s">
        <v>69</v>
      </c>
      <c r="J13" s="72"/>
      <c r="K13" s="67"/>
      <c r="L13" s="78"/>
      <c r="M13" s="67"/>
      <c r="N13" s="68" t="s">
        <v>7</v>
      </c>
      <c r="O13" s="69"/>
      <c r="P13" s="82" t="n">
        <v>0.0736111111111111</v>
      </c>
      <c r="Q13" s="76" t="s">
        <v>69</v>
      </c>
    </row>
    <row r="14" customFormat="false" ht="43.3" hidden="false" customHeight="false" outlineLevel="0" collapsed="false">
      <c r="B14" s="72"/>
      <c r="C14" s="67"/>
      <c r="D14" s="68"/>
      <c r="E14" s="67"/>
      <c r="F14" s="68"/>
      <c r="G14" s="69"/>
      <c r="H14" s="83" t="n">
        <v>0</v>
      </c>
      <c r="I14" s="84" t="s">
        <v>70</v>
      </c>
      <c r="J14" s="72"/>
      <c r="K14" s="67"/>
      <c r="L14" s="78"/>
      <c r="M14" s="67"/>
      <c r="N14" s="68"/>
      <c r="O14" s="69"/>
      <c r="P14" s="83" t="n">
        <v>0.2</v>
      </c>
      <c r="Q14" s="76" t="s">
        <v>70</v>
      </c>
    </row>
    <row r="15" customFormat="false" ht="43.3" hidden="false" customHeight="false" outlineLevel="0" collapsed="false">
      <c r="B15" s="411"/>
      <c r="C15" s="86"/>
      <c r="D15" s="87"/>
      <c r="E15" s="88"/>
      <c r="F15" s="87"/>
      <c r="G15" s="89"/>
      <c r="H15" s="82" t="n">
        <f aca="false">H13*(100%+H14)</f>
        <v>0.121527777777778</v>
      </c>
      <c r="I15" s="77" t="s">
        <v>71</v>
      </c>
      <c r="J15" s="90"/>
      <c r="K15" s="91"/>
      <c r="L15" s="92"/>
      <c r="M15" s="93"/>
      <c r="N15" s="94"/>
      <c r="O15" s="95"/>
      <c r="P15" s="96" t="n">
        <f aca="false">P13*(100%+P14)</f>
        <v>0.0883333333333333</v>
      </c>
      <c r="Q15" s="97" t="s">
        <v>71</v>
      </c>
    </row>
    <row r="16" customFormat="false" ht="24.75" hidden="false" customHeight="true" outlineLevel="0" collapsed="false">
      <c r="B16" s="412" t="s">
        <v>290</v>
      </c>
      <c r="C16" s="412"/>
      <c r="D16" s="412"/>
      <c r="E16" s="412"/>
      <c r="F16" s="412"/>
      <c r="G16" s="412"/>
      <c r="H16" s="412"/>
      <c r="I16" s="412"/>
      <c r="J16" s="413" t="s">
        <v>291</v>
      </c>
      <c r="K16" s="413"/>
      <c r="L16" s="413"/>
      <c r="M16" s="413"/>
      <c r="N16" s="413"/>
      <c r="O16" s="413"/>
      <c r="P16" s="413"/>
      <c r="Q16" s="413"/>
    </row>
    <row r="17" customFormat="false" ht="24.75" hidden="false" customHeight="true" outlineLevel="0" collapsed="false">
      <c r="B17" s="412"/>
      <c r="C17" s="412"/>
      <c r="D17" s="412"/>
      <c r="E17" s="412"/>
      <c r="F17" s="412"/>
      <c r="G17" s="412"/>
      <c r="H17" s="412"/>
      <c r="I17" s="412"/>
      <c r="J17" s="413"/>
      <c r="K17" s="413"/>
      <c r="L17" s="413"/>
      <c r="M17" s="413"/>
      <c r="N17" s="413"/>
      <c r="O17" s="413"/>
      <c r="P17" s="413"/>
      <c r="Q17" s="413"/>
    </row>
    <row r="18" customFormat="false" ht="24.75" hidden="false" customHeight="true" outlineLevel="0" collapsed="false">
      <c r="B18" s="412"/>
      <c r="C18" s="412"/>
      <c r="D18" s="412"/>
      <c r="E18" s="412"/>
      <c r="F18" s="412"/>
      <c r="G18" s="412"/>
      <c r="H18" s="412"/>
      <c r="I18" s="412"/>
      <c r="J18" s="413"/>
      <c r="K18" s="413"/>
      <c r="L18" s="413"/>
      <c r="M18" s="413"/>
      <c r="N18" s="413"/>
      <c r="O18" s="413"/>
      <c r="P18" s="413"/>
      <c r="Q18" s="413"/>
    </row>
    <row r="19" customFormat="false" ht="24.75" hidden="false" customHeight="true" outlineLevel="0" collapsed="false">
      <c r="B19" s="412"/>
      <c r="C19" s="412"/>
      <c r="D19" s="412"/>
      <c r="E19" s="412"/>
      <c r="F19" s="412"/>
      <c r="G19" s="412"/>
      <c r="H19" s="412"/>
      <c r="I19" s="412"/>
      <c r="J19" s="413"/>
      <c r="K19" s="413"/>
      <c r="L19" s="413"/>
      <c r="M19" s="413"/>
      <c r="N19" s="413"/>
      <c r="O19" s="413"/>
      <c r="P19" s="413"/>
      <c r="Q19" s="413"/>
    </row>
    <row r="20" customFormat="false" ht="37.5" hidden="false" customHeight="false" outlineLevel="0" collapsed="false">
      <c r="B20" s="100" t="s">
        <v>74</v>
      </c>
      <c r="C20" s="437" t="s">
        <v>292</v>
      </c>
      <c r="D20" s="437"/>
      <c r="E20" s="437"/>
      <c r="F20" s="437"/>
      <c r="G20" s="437"/>
      <c r="H20" s="437"/>
      <c r="I20" s="437"/>
      <c r="J20" s="102" t="s">
        <v>76</v>
      </c>
      <c r="K20" s="103" t="s">
        <v>293</v>
      </c>
      <c r="L20" s="103"/>
      <c r="M20" s="103"/>
      <c r="N20" s="103"/>
      <c r="O20" s="103"/>
      <c r="P20" s="103"/>
      <c r="Q20" s="103"/>
    </row>
    <row r="21" customFormat="false" ht="37.5" hidden="false" customHeight="false" outlineLevel="0" collapsed="false">
      <c r="B21" s="104"/>
      <c r="C21" s="105"/>
      <c r="D21" s="105"/>
      <c r="E21" s="105"/>
      <c r="F21" s="105"/>
      <c r="G21" s="105"/>
      <c r="H21" s="105"/>
      <c r="I21" s="105"/>
      <c r="J21" s="106"/>
      <c r="K21" s="107"/>
      <c r="L21" s="108"/>
      <c r="M21" s="109"/>
      <c r="N21" s="106"/>
      <c r="O21" s="106"/>
      <c r="P21" s="106"/>
      <c r="Q21" s="110"/>
    </row>
    <row r="22" customFormat="false" ht="37.5" hidden="true" customHeight="false" outlineLevel="0" collapsed="false">
      <c r="B22" s="111" t="s">
        <v>78</v>
      </c>
      <c r="C22" s="112" t="n">
        <f aca="false" t="array" ref="C22:C22">INDEX(C11:C14,COUNT(C11:C14))+H15</f>
        <v>0.547916666666667</v>
      </c>
      <c r="D22" s="113"/>
      <c r="E22" s="113"/>
      <c r="F22" s="113"/>
      <c r="G22" s="113"/>
      <c r="H22" s="113"/>
      <c r="I22" s="113"/>
      <c r="J22" s="114" t="s">
        <v>78</v>
      </c>
      <c r="K22" s="115" t="n">
        <f aca="false" t="array" ref="K22:K22">INDEX(K11:K14,COUNT(K11:K14))+P15</f>
        <v>0.529305555555556</v>
      </c>
      <c r="M22" s="116"/>
      <c r="N22" s="117"/>
      <c r="O22" s="117"/>
      <c r="P22" s="117"/>
      <c r="Q22" s="118"/>
    </row>
    <row r="23" customFormat="false" ht="37.5" hidden="false" customHeight="false" outlineLevel="0" collapsed="false">
      <c r="B23" s="119"/>
      <c r="C23" s="120"/>
      <c r="D23" s="121"/>
      <c r="E23" s="120"/>
      <c r="F23" s="120"/>
      <c r="G23" s="120"/>
      <c r="H23" s="120"/>
      <c r="I23" s="120"/>
      <c r="J23" s="122"/>
      <c r="K23" s="123"/>
      <c r="L23" s="124"/>
      <c r="M23" s="123"/>
      <c r="N23" s="123"/>
      <c r="O23" s="123"/>
      <c r="P23" s="123"/>
      <c r="Q23" s="125"/>
    </row>
    <row r="24" customFormat="false" ht="43.3" hidden="false" customHeight="false" outlineLevel="0" collapsed="false">
      <c r="B24" s="126" t="s">
        <v>7</v>
      </c>
      <c r="C24" s="127" t="n">
        <v>0.520833333333333</v>
      </c>
      <c r="D24" s="128" t="s">
        <v>268</v>
      </c>
      <c r="E24" s="128"/>
      <c r="F24" s="128"/>
      <c r="G24" s="128"/>
      <c r="H24" s="128"/>
      <c r="I24" s="128"/>
      <c r="J24" s="129" t="s">
        <v>294</v>
      </c>
      <c r="K24" s="129"/>
      <c r="L24" s="129"/>
      <c r="M24" s="129"/>
      <c r="N24" s="129"/>
      <c r="O24" s="129"/>
      <c r="P24" s="129"/>
      <c r="Q24" s="129"/>
    </row>
    <row r="25" customFormat="false" ht="43.3" hidden="false" customHeight="false" outlineLevel="0" collapsed="false">
      <c r="B25" s="130" t="s">
        <v>7</v>
      </c>
      <c r="C25" s="131" t="n">
        <v>0.590277777777778</v>
      </c>
      <c r="D25" s="132" t="s">
        <v>295</v>
      </c>
      <c r="E25" s="132"/>
      <c r="F25" s="132"/>
      <c r="G25" s="132"/>
      <c r="H25" s="132"/>
      <c r="I25" s="132"/>
      <c r="J25" s="133" t="s">
        <v>296</v>
      </c>
      <c r="K25" s="133"/>
      <c r="L25" s="133"/>
      <c r="M25" s="133"/>
      <c r="N25" s="133"/>
      <c r="O25" s="133"/>
      <c r="P25" s="133"/>
      <c r="Q25" s="133"/>
    </row>
    <row r="26" customFormat="false" ht="37.5" hidden="false" customHeight="false" outlineLevel="0" collapsed="false">
      <c r="B26" s="134"/>
      <c r="C26" s="135"/>
      <c r="D26" s="136"/>
      <c r="E26" s="137"/>
      <c r="F26" s="137"/>
      <c r="G26" s="137"/>
      <c r="H26" s="137"/>
      <c r="I26" s="137"/>
      <c r="J26" s="136"/>
      <c r="K26" s="136"/>
      <c r="L26" s="138"/>
      <c r="M26" s="139"/>
      <c r="N26" s="136"/>
      <c r="O26" s="136"/>
      <c r="P26" s="136"/>
      <c r="Q26" s="140"/>
    </row>
    <row r="27" customFormat="false" ht="60" hidden="false" customHeight="true" outlineLevel="0" collapsed="false">
      <c r="B27" s="141" t="s">
        <v>85</v>
      </c>
      <c r="C27" s="141"/>
      <c r="D27" s="141"/>
      <c r="E27" s="141"/>
      <c r="F27" s="141"/>
      <c r="G27" s="141"/>
      <c r="H27" s="141"/>
      <c r="I27" s="141"/>
      <c r="J27" s="141" t="s">
        <v>86</v>
      </c>
      <c r="K27" s="141"/>
      <c r="L27" s="141"/>
      <c r="M27" s="141"/>
      <c r="N27" s="141"/>
      <c r="O27" s="141"/>
      <c r="P27" s="141"/>
      <c r="Q27" s="141"/>
    </row>
    <row r="28" customFormat="false" ht="24.75" hidden="false" customHeight="true" outlineLevel="0" collapsed="false">
      <c r="B28" s="412" t="s">
        <v>297</v>
      </c>
      <c r="C28" s="412"/>
      <c r="D28" s="412"/>
      <c r="E28" s="412"/>
      <c r="F28" s="412"/>
      <c r="G28" s="412"/>
      <c r="H28" s="412"/>
      <c r="I28" s="412"/>
      <c r="J28" s="412" t="s">
        <v>298</v>
      </c>
      <c r="K28" s="412"/>
      <c r="L28" s="412"/>
      <c r="M28" s="412"/>
      <c r="N28" s="412"/>
      <c r="O28" s="412"/>
      <c r="P28" s="412"/>
      <c r="Q28" s="412"/>
    </row>
    <row r="29" customFormat="false" ht="24.75" hidden="false" customHeight="true" outlineLevel="0" collapsed="false">
      <c r="B29" s="412"/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</row>
    <row r="30" customFormat="false" ht="24.75" hidden="false" customHeight="true" outlineLevel="0" collapsed="false">
      <c r="B30" s="412"/>
      <c r="C30" s="412"/>
      <c r="D30" s="412"/>
      <c r="E30" s="412"/>
      <c r="F30" s="412"/>
      <c r="G30" s="412"/>
      <c r="H30" s="412"/>
      <c r="I30" s="412"/>
      <c r="J30" s="412"/>
      <c r="K30" s="412"/>
      <c r="L30" s="412"/>
      <c r="M30" s="412"/>
      <c r="N30" s="412"/>
      <c r="O30" s="412"/>
      <c r="P30" s="412"/>
      <c r="Q30" s="412"/>
    </row>
    <row r="31" customFormat="false" ht="24.75" hidden="false" customHeight="true" outlineLevel="0" collapsed="false">
      <c r="B31" s="412"/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</row>
    <row r="32" customFormat="false" ht="39.75" hidden="false" customHeight="true" outlineLevel="0" collapsed="false">
      <c r="B32" s="143" t="s">
        <v>89</v>
      </c>
      <c r="C32" s="454"/>
      <c r="D32" s="454"/>
      <c r="E32" s="454"/>
      <c r="F32" s="454"/>
      <c r="G32" s="454"/>
      <c r="H32" s="454"/>
      <c r="I32" s="454"/>
      <c r="J32" s="145" t="s">
        <v>91</v>
      </c>
      <c r="K32" s="146"/>
      <c r="L32" s="146"/>
      <c r="M32" s="146"/>
      <c r="N32" s="146"/>
      <c r="O32" s="146"/>
      <c r="P32" s="146"/>
      <c r="Q32" s="146"/>
    </row>
    <row r="33" customFormat="false" ht="37.5" hidden="true" customHeight="false" outlineLevel="0" collapsed="false">
      <c r="B33" s="147" t="s">
        <v>92</v>
      </c>
      <c r="C33" s="148" t="s">
        <v>93</v>
      </c>
      <c r="D33" s="149" t="n">
        <f aca="false">C25 +H41</f>
        <v>0.590277777777778</v>
      </c>
      <c r="E33" s="150"/>
      <c r="F33" s="105"/>
      <c r="G33" s="105"/>
      <c r="H33" s="151"/>
      <c r="I33" s="152"/>
      <c r="J33" s="148" t="s">
        <v>94</v>
      </c>
      <c r="K33" s="148" t="s">
        <v>93</v>
      </c>
      <c r="L33" s="153" t="n">
        <f aca="false">C25+P41</f>
        <v>0.590277777777778</v>
      </c>
      <c r="N33" s="106"/>
      <c r="O33" s="106"/>
      <c r="P33" s="151"/>
      <c r="Q33" s="110"/>
    </row>
    <row r="34" customFormat="false" ht="37.5" hidden="false" customHeight="false" outlineLevel="0" collapsed="false">
      <c r="B34" s="154"/>
      <c r="C34" s="155"/>
      <c r="D34" s="156"/>
      <c r="E34" s="157"/>
      <c r="F34" s="158"/>
      <c r="G34" s="158"/>
      <c r="I34" s="159"/>
      <c r="J34" s="160"/>
      <c r="K34" s="161"/>
      <c r="L34" s="162"/>
      <c r="M34" s="163"/>
      <c r="N34" s="164"/>
      <c r="O34" s="164"/>
      <c r="Q34" s="165"/>
    </row>
    <row r="35" customFormat="false" ht="37.5" hidden="false" customHeight="false" outlineLevel="0" collapsed="false">
      <c r="B35" s="166" t="s">
        <v>95</v>
      </c>
      <c r="C35" s="167" t="s">
        <v>50</v>
      </c>
      <c r="D35" s="167" t="s">
        <v>51</v>
      </c>
      <c r="E35" s="167" t="s">
        <v>56</v>
      </c>
      <c r="F35" s="167" t="s">
        <v>51</v>
      </c>
      <c r="G35" s="167" t="s">
        <v>96</v>
      </c>
      <c r="H35" s="168" t="s">
        <v>54</v>
      </c>
      <c r="I35" s="168"/>
      <c r="J35" s="59" t="s">
        <v>97</v>
      </c>
      <c r="K35" s="169" t="s">
        <v>50</v>
      </c>
      <c r="L35" s="170" t="s">
        <v>51</v>
      </c>
      <c r="M35" s="171" t="s">
        <v>56</v>
      </c>
      <c r="N35" s="172" t="s">
        <v>51</v>
      </c>
      <c r="O35" s="173" t="s">
        <v>96</v>
      </c>
      <c r="P35" s="168" t="s">
        <v>54</v>
      </c>
      <c r="Q35" s="168"/>
    </row>
    <row r="36" customFormat="false" ht="43.3" hidden="false" customHeight="false" outlineLevel="0" collapsed="false">
      <c r="B36" s="174" t="s">
        <v>299</v>
      </c>
      <c r="C36" s="73"/>
      <c r="D36" s="175"/>
      <c r="E36" s="176" t="n">
        <v>0.647222222222222</v>
      </c>
      <c r="F36" s="78" t="s">
        <v>7</v>
      </c>
      <c r="G36" s="177" t="s">
        <v>300</v>
      </c>
      <c r="H36" s="70"/>
      <c r="I36" s="77" t="s">
        <v>58</v>
      </c>
      <c r="J36" s="178" t="s">
        <v>301</v>
      </c>
      <c r="K36" s="179"/>
      <c r="L36" s="74"/>
      <c r="M36" s="176" t="n">
        <v>0.60625</v>
      </c>
      <c r="N36" s="68" t="s">
        <v>7</v>
      </c>
      <c r="O36" s="180" t="s">
        <v>302</v>
      </c>
      <c r="P36" s="181" t="s">
        <v>7</v>
      </c>
      <c r="Q36" s="182" t="s">
        <v>58</v>
      </c>
    </row>
    <row r="37" customFormat="false" ht="43.3" hidden="false" customHeight="false" outlineLevel="0" collapsed="false">
      <c r="B37" s="72" t="s">
        <v>303</v>
      </c>
      <c r="C37" s="67" t="n">
        <v>0.654861111111111</v>
      </c>
      <c r="D37" s="415"/>
      <c r="E37" s="67" t="n">
        <v>0.659722222222222</v>
      </c>
      <c r="F37" s="68" t="n">
        <v>1</v>
      </c>
      <c r="G37" s="69" t="s">
        <v>304</v>
      </c>
      <c r="H37" s="70"/>
      <c r="I37" s="77" t="s">
        <v>62</v>
      </c>
      <c r="J37" s="72" t="s">
        <v>305</v>
      </c>
      <c r="K37" s="176" t="n">
        <v>0.633333333333333</v>
      </c>
      <c r="L37" s="184"/>
      <c r="M37" s="67" t="s">
        <v>7</v>
      </c>
      <c r="N37" s="68"/>
      <c r="O37" s="69"/>
      <c r="P37" s="70" t="s">
        <v>7</v>
      </c>
      <c r="Q37" s="76" t="s">
        <v>62</v>
      </c>
      <c r="T37" s="24" t="s">
        <v>7</v>
      </c>
    </row>
    <row r="38" customFormat="false" ht="43.3" hidden="false" customHeight="false" outlineLevel="0" collapsed="false">
      <c r="B38" s="72" t="s">
        <v>59</v>
      </c>
      <c r="C38" s="176" t="n">
        <v>0.674305555555556</v>
      </c>
      <c r="D38" s="68" t="n">
        <v>21</v>
      </c>
      <c r="E38" s="67" t="s">
        <v>7</v>
      </c>
      <c r="F38" s="68" t="s">
        <v>7</v>
      </c>
      <c r="G38" s="69"/>
      <c r="H38" s="70"/>
      <c r="I38" s="77" t="s">
        <v>56</v>
      </c>
      <c r="J38" s="72" t="s">
        <v>7</v>
      </c>
      <c r="K38" s="67" t="s">
        <v>7</v>
      </c>
      <c r="L38" s="78"/>
      <c r="M38" s="67"/>
      <c r="N38" s="68" t="s">
        <v>7</v>
      </c>
      <c r="O38" s="69"/>
      <c r="P38" s="70"/>
      <c r="Q38" s="76" t="s">
        <v>56</v>
      </c>
    </row>
    <row r="39" customFormat="false" ht="43.3" hidden="false" customHeight="false" outlineLevel="0" collapsed="false">
      <c r="B39" s="72"/>
      <c r="C39" s="67"/>
      <c r="D39" s="68"/>
      <c r="E39" s="67" t="s">
        <v>7</v>
      </c>
      <c r="F39" s="68" t="s">
        <v>7</v>
      </c>
      <c r="G39" s="69"/>
      <c r="H39" s="82" t="n">
        <v>0</v>
      </c>
      <c r="I39" s="77" t="s">
        <v>69</v>
      </c>
      <c r="J39" s="72"/>
      <c r="K39" s="67"/>
      <c r="L39" s="78"/>
      <c r="M39" s="67" t="s">
        <v>7</v>
      </c>
      <c r="N39" s="68" t="s">
        <v>7</v>
      </c>
      <c r="O39" s="69" t="s">
        <v>7</v>
      </c>
      <c r="P39" s="82" t="n">
        <v>0</v>
      </c>
      <c r="Q39" s="76" t="s">
        <v>69</v>
      </c>
    </row>
    <row r="40" customFormat="false" ht="43.3" hidden="false" customHeight="false" outlineLevel="0" collapsed="false">
      <c r="B40" s="72"/>
      <c r="C40" s="67"/>
      <c r="D40" s="68"/>
      <c r="E40" s="67" t="s">
        <v>7</v>
      </c>
      <c r="F40" s="68" t="s">
        <v>7</v>
      </c>
      <c r="G40" s="69" t="s">
        <v>7</v>
      </c>
      <c r="H40" s="83" t="n">
        <v>0</v>
      </c>
      <c r="I40" s="84" t="s">
        <v>70</v>
      </c>
      <c r="J40" s="72"/>
      <c r="K40" s="67"/>
      <c r="L40" s="78"/>
      <c r="M40" s="67"/>
      <c r="N40" s="68"/>
      <c r="O40" s="69"/>
      <c r="P40" s="83" t="n">
        <v>0.2</v>
      </c>
      <c r="Q40" s="185" t="s">
        <v>70</v>
      </c>
    </row>
    <row r="41" customFormat="false" ht="43.3" hidden="false" customHeight="false" outlineLevel="0" collapsed="false">
      <c r="B41" s="186"/>
      <c r="C41" s="93"/>
      <c r="D41" s="187"/>
      <c r="E41" s="67" t="s">
        <v>7</v>
      </c>
      <c r="F41" s="187"/>
      <c r="G41" s="95"/>
      <c r="H41" s="96" t="n">
        <f aca="false">H39*(100%+H40)</f>
        <v>0</v>
      </c>
      <c r="I41" s="188" t="s">
        <v>71</v>
      </c>
      <c r="J41" s="90"/>
      <c r="K41" s="93" t="s">
        <v>7</v>
      </c>
      <c r="L41" s="187"/>
      <c r="M41" s="93"/>
      <c r="N41" s="187"/>
      <c r="O41" s="189"/>
      <c r="P41" s="96" t="n">
        <f aca="false">P39*(100%+P40)</f>
        <v>0</v>
      </c>
      <c r="Q41" s="97" t="s">
        <v>71</v>
      </c>
    </row>
    <row r="42" customFormat="false" ht="37.5" hidden="false" customHeight="false" outlineLevel="0" collapsed="false">
      <c r="B42" s="154"/>
      <c r="C42" s="157"/>
      <c r="D42" s="156"/>
      <c r="E42" s="157"/>
      <c r="F42" s="190"/>
      <c r="G42" s="156"/>
      <c r="H42" s="161"/>
      <c r="I42" s="160"/>
      <c r="J42" s="191"/>
      <c r="K42" s="157"/>
      <c r="L42" s="156"/>
      <c r="M42" s="157"/>
      <c r="N42" s="156"/>
      <c r="O42" s="156"/>
      <c r="P42" s="161"/>
      <c r="Q42" s="192"/>
    </row>
    <row r="43" customFormat="false" ht="60" hidden="false" customHeight="true" outlineLevel="0" collapsed="false">
      <c r="B43" s="193" t="s">
        <v>101</v>
      </c>
      <c r="C43" s="193"/>
      <c r="D43" s="193"/>
      <c r="E43" s="193"/>
      <c r="F43" s="193"/>
      <c r="G43" s="193"/>
      <c r="H43" s="193"/>
      <c r="I43" s="193"/>
      <c r="J43" s="194" t="s">
        <v>102</v>
      </c>
      <c r="K43" s="194"/>
      <c r="L43" s="194"/>
      <c r="M43" s="194"/>
      <c r="N43" s="194"/>
      <c r="O43" s="194"/>
      <c r="P43" s="194"/>
      <c r="Q43" s="194"/>
    </row>
    <row r="44" customFormat="false" ht="43.3" hidden="false" customHeight="false" outlineLevel="0" collapsed="false">
      <c r="B44" s="72" t="s">
        <v>305</v>
      </c>
      <c r="C44" s="73" t="s">
        <v>7</v>
      </c>
      <c r="D44" s="195" t="s">
        <v>7</v>
      </c>
      <c r="E44" s="67" t="n">
        <v>0.450694444444444</v>
      </c>
      <c r="F44" s="68" t="s">
        <v>7</v>
      </c>
      <c r="G44" s="69" t="s">
        <v>302</v>
      </c>
      <c r="H44" s="196"/>
      <c r="I44" s="160"/>
      <c r="J44" s="72" t="s">
        <v>306</v>
      </c>
      <c r="K44" s="73"/>
      <c r="L44" s="74"/>
      <c r="M44" s="67" t="n">
        <v>0.605555555555556</v>
      </c>
      <c r="N44" s="68" t="s">
        <v>7</v>
      </c>
      <c r="O44" s="197" t="s">
        <v>302</v>
      </c>
      <c r="P44" s="160"/>
      <c r="Q44" s="192"/>
    </row>
    <row r="45" customFormat="false" ht="43.3" hidden="false" customHeight="false" outlineLevel="0" collapsed="false">
      <c r="B45" s="72" t="s">
        <v>307</v>
      </c>
      <c r="C45" s="67" t="n">
        <v>0.475</v>
      </c>
      <c r="D45" s="68"/>
      <c r="E45" s="67"/>
      <c r="F45" s="68" t="s">
        <v>7</v>
      </c>
      <c r="G45" s="69" t="s">
        <v>7</v>
      </c>
      <c r="H45" s="196"/>
      <c r="I45" s="160"/>
      <c r="J45" s="72" t="s">
        <v>305</v>
      </c>
      <c r="K45" s="67" t="n">
        <v>0.633333333333333</v>
      </c>
      <c r="L45" s="78"/>
      <c r="M45" s="67" t="s">
        <v>7</v>
      </c>
      <c r="N45" s="68"/>
      <c r="O45" s="197"/>
      <c r="P45" s="160"/>
      <c r="Q45" s="192"/>
    </row>
    <row r="46" customFormat="false" ht="43.3" hidden="false" customHeight="false" outlineLevel="0" collapsed="false">
      <c r="B46" s="72" t="s">
        <v>7</v>
      </c>
      <c r="C46" s="67" t="s">
        <v>7</v>
      </c>
      <c r="D46" s="68"/>
      <c r="E46" s="67"/>
      <c r="F46" s="68" t="s">
        <v>7</v>
      </c>
      <c r="G46" s="69"/>
      <c r="H46" s="196"/>
      <c r="I46" s="160"/>
      <c r="J46" s="72" t="s">
        <v>7</v>
      </c>
      <c r="K46" s="67"/>
      <c r="L46" s="78"/>
      <c r="M46" s="67"/>
      <c r="N46" s="68"/>
      <c r="O46" s="197"/>
      <c r="P46" s="160"/>
      <c r="Q46" s="192"/>
    </row>
    <row r="47" customFormat="false" ht="43.3" hidden="false" customHeight="false" outlineLevel="0" collapsed="false">
      <c r="B47" s="72"/>
      <c r="C47" s="67"/>
      <c r="D47" s="68"/>
      <c r="E47" s="67"/>
      <c r="F47" s="68"/>
      <c r="G47" s="69" t="s">
        <v>7</v>
      </c>
      <c r="H47" s="196"/>
      <c r="I47" s="160"/>
      <c r="J47" s="72"/>
      <c r="K47" s="67"/>
      <c r="L47" s="78"/>
      <c r="M47" s="67" t="s">
        <v>7</v>
      </c>
      <c r="N47" s="68"/>
      <c r="O47" s="197" t="s">
        <v>7</v>
      </c>
      <c r="P47" s="160"/>
      <c r="Q47" s="192"/>
    </row>
    <row r="48" customFormat="false" ht="43.3" hidden="false" customHeight="false" outlineLevel="0" collapsed="false">
      <c r="B48" s="416"/>
      <c r="C48" s="201" t="s">
        <v>7</v>
      </c>
      <c r="D48" s="200"/>
      <c r="E48" s="201"/>
      <c r="F48" s="200" t="s">
        <v>7</v>
      </c>
      <c r="G48" s="202"/>
      <c r="H48" s="196"/>
      <c r="I48" s="160"/>
      <c r="J48" s="198"/>
      <c r="K48" s="199"/>
      <c r="L48" s="203"/>
      <c r="M48" s="199" t="s">
        <v>7</v>
      </c>
      <c r="N48" s="204"/>
      <c r="O48" s="205"/>
      <c r="P48" s="160"/>
      <c r="Q48" s="206" t="s">
        <v>109</v>
      </c>
    </row>
    <row r="49" customFormat="false" ht="24.75" hidden="false" customHeight="true" outlineLevel="0" collapsed="false">
      <c r="B49" s="207" t="s">
        <v>308</v>
      </c>
      <c r="C49" s="207"/>
      <c r="D49" s="207"/>
      <c r="E49" s="207"/>
      <c r="F49" s="207"/>
      <c r="G49" s="207"/>
      <c r="H49" s="207"/>
      <c r="I49" s="207"/>
      <c r="J49" s="208" t="s">
        <v>309</v>
      </c>
      <c r="K49" s="208"/>
      <c r="L49" s="208"/>
      <c r="M49" s="208"/>
      <c r="N49" s="208"/>
      <c r="O49" s="208"/>
      <c r="P49" s="208"/>
      <c r="Q49" s="208"/>
      <c r="R49" s="24" t="s">
        <v>7</v>
      </c>
      <c r="S49" s="24" t="s">
        <v>7</v>
      </c>
      <c r="T49" s="24" t="s">
        <v>7</v>
      </c>
      <c r="U49" s="24" t="s">
        <v>7</v>
      </c>
    </row>
    <row r="50" customFormat="false" ht="24.75" hidden="false" customHeight="true" outlineLevel="0" collapsed="false">
      <c r="B50" s="207"/>
      <c r="C50" s="207"/>
      <c r="D50" s="207"/>
      <c r="E50" s="207"/>
      <c r="F50" s="207"/>
      <c r="G50" s="207"/>
      <c r="H50" s="207"/>
      <c r="I50" s="207"/>
      <c r="J50" s="208"/>
      <c r="K50" s="208"/>
      <c r="L50" s="208"/>
      <c r="M50" s="208"/>
      <c r="N50" s="208"/>
      <c r="O50" s="208"/>
      <c r="P50" s="208"/>
      <c r="Q50" s="208"/>
    </row>
    <row r="51" customFormat="false" ht="24.75" hidden="false" customHeight="true" outlineLevel="0" collapsed="false">
      <c r="B51" s="207"/>
      <c r="C51" s="207"/>
      <c r="D51" s="207"/>
      <c r="E51" s="207"/>
      <c r="F51" s="207"/>
      <c r="G51" s="207"/>
      <c r="H51" s="207"/>
      <c r="I51" s="207"/>
      <c r="J51" s="208"/>
      <c r="K51" s="208"/>
      <c r="L51" s="208"/>
      <c r="M51" s="208"/>
      <c r="N51" s="208"/>
      <c r="O51" s="208"/>
      <c r="P51" s="208"/>
      <c r="Q51" s="208"/>
    </row>
    <row r="52" customFormat="false" ht="24.75" hidden="false" customHeight="true" outlineLevel="0" collapsed="false">
      <c r="B52" s="207"/>
      <c r="C52" s="207"/>
      <c r="D52" s="207"/>
      <c r="E52" s="207"/>
      <c r="F52" s="207"/>
      <c r="G52" s="207"/>
      <c r="H52" s="207"/>
      <c r="I52" s="207"/>
      <c r="J52" s="208"/>
      <c r="K52" s="208"/>
      <c r="L52" s="208"/>
      <c r="M52" s="208"/>
      <c r="N52" s="208"/>
      <c r="O52" s="208"/>
      <c r="P52" s="208"/>
      <c r="Q52" s="208"/>
    </row>
    <row r="53" customFormat="false" ht="24.75" hidden="false" customHeight="true" outlineLevel="0" collapsed="false">
      <c r="B53" s="207"/>
      <c r="C53" s="207"/>
      <c r="D53" s="207"/>
      <c r="E53" s="207"/>
      <c r="F53" s="207"/>
      <c r="G53" s="207"/>
      <c r="H53" s="207"/>
      <c r="I53" s="207"/>
      <c r="J53" s="208"/>
      <c r="K53" s="208"/>
      <c r="L53" s="208"/>
      <c r="M53" s="208"/>
      <c r="N53" s="208"/>
      <c r="O53" s="208"/>
      <c r="P53" s="208"/>
      <c r="Q53" s="208"/>
    </row>
    <row r="54" customFormat="false" ht="19.5" hidden="false" customHeight="true" outlineLevel="0" collapsed="false">
      <c r="B54" s="207"/>
      <c r="C54" s="207"/>
      <c r="D54" s="207"/>
      <c r="E54" s="207"/>
      <c r="F54" s="207"/>
      <c r="G54" s="207"/>
      <c r="H54" s="207"/>
      <c r="I54" s="207"/>
      <c r="J54" s="208"/>
      <c r="K54" s="208"/>
      <c r="L54" s="208"/>
      <c r="M54" s="208"/>
      <c r="N54" s="208"/>
      <c r="O54" s="208"/>
      <c r="P54" s="208"/>
      <c r="Q54" s="208"/>
    </row>
    <row r="55" customFormat="false" ht="37.5" hidden="false" customHeight="false" outlineLevel="0" collapsed="false">
      <c r="M55" s="116"/>
      <c r="N55" s="117"/>
      <c r="O55" s="117"/>
      <c r="P55" s="117"/>
      <c r="Q55" s="117"/>
    </row>
    <row r="56" customFormat="false" ht="37.5" hidden="false" customHeight="false" outlineLevel="0" collapsed="false">
      <c r="B56" s="209" t="s">
        <v>112</v>
      </c>
      <c r="N56" s="106"/>
      <c r="O56" s="106"/>
      <c r="P56" s="151"/>
      <c r="Q56" s="210"/>
    </row>
    <row r="57" customFormat="false" ht="37.5" hidden="false" customHeight="false" outlineLevel="0" collapsed="false">
      <c r="B57" s="211" t="s">
        <v>113</v>
      </c>
      <c r="C57" s="212" t="s">
        <v>93</v>
      </c>
      <c r="D57" s="112" t="n">
        <f aca="false" t="array" ref="D57:D57">INDEX(C11:C14,COUNT(C11:C14))+H15</f>
        <v>0.547916666666667</v>
      </c>
      <c r="E57" s="213"/>
      <c r="F57" s="213"/>
      <c r="G57" s="213"/>
      <c r="H57" s="213"/>
      <c r="I57" s="213"/>
      <c r="J57" s="114" t="s">
        <v>114</v>
      </c>
      <c r="K57" s="212" t="s">
        <v>93</v>
      </c>
      <c r="L57" s="112" t="n">
        <f aca="false" t="array" ref="L57:L57">INDEX(K11:K14,COUNT(K11:K14))+P15</f>
        <v>0.529305555555556</v>
      </c>
    </row>
    <row r="58" customFormat="false" ht="37.5" hidden="false" customHeight="false" outlineLevel="0" collapsed="false">
      <c r="B58" s="147" t="s">
        <v>115</v>
      </c>
      <c r="C58" s="148" t="s">
        <v>93</v>
      </c>
      <c r="D58" s="214" t="n">
        <f aca="false">C25+H41</f>
        <v>0.590277777777778</v>
      </c>
      <c r="E58" s="150" t="s">
        <v>7</v>
      </c>
      <c r="F58" s="215" t="s">
        <v>116</v>
      </c>
      <c r="G58" s="215"/>
      <c r="H58" s="216" t="n">
        <f aca="false">E36-D58</f>
        <v>0.0569444444444445</v>
      </c>
      <c r="I58" s="122"/>
      <c r="J58" s="148" t="s">
        <v>117</v>
      </c>
      <c r="K58" s="148" t="s">
        <v>93</v>
      </c>
      <c r="L58" s="214" t="n">
        <f aca="false">C25+P41</f>
        <v>0.590277777777778</v>
      </c>
      <c r="N58" s="215" t="s">
        <v>116</v>
      </c>
      <c r="O58" s="215"/>
      <c r="P58" s="217" t="n">
        <f aca="false">K37-L58</f>
        <v>0.0430555555555555</v>
      </c>
    </row>
    <row r="61" customFormat="false" ht="37.5" hidden="false" customHeight="false" outlineLevel="0" collapsed="false">
      <c r="B61" s="218"/>
      <c r="C61" s="219"/>
      <c r="D61" s="48"/>
      <c r="E61" s="219"/>
      <c r="F61" s="219"/>
      <c r="G61" s="219"/>
      <c r="H61" s="219"/>
      <c r="I61" s="164"/>
      <c r="J61" s="220"/>
      <c r="K61" s="164"/>
      <c r="L61" s="221"/>
      <c r="M61" s="50"/>
      <c r="N61" s="219"/>
      <c r="O61" s="219"/>
      <c r="P61" s="164"/>
      <c r="Q61" s="164"/>
    </row>
    <row r="62" customFormat="false" ht="37.5" hidden="false" customHeight="false" outlineLevel="0" collapsed="false">
      <c r="B62" s="218"/>
      <c r="C62" s="219"/>
      <c r="D62" s="48"/>
      <c r="E62" s="219"/>
      <c r="F62" s="219"/>
      <c r="G62" s="219"/>
      <c r="H62" s="219"/>
      <c r="I62" s="164"/>
      <c r="J62" s="220"/>
      <c r="K62" s="164"/>
      <c r="L62" s="221"/>
      <c r="M62" s="50"/>
      <c r="N62" s="219"/>
      <c r="O62" s="219"/>
      <c r="P62" s="164"/>
      <c r="Q62" s="164"/>
    </row>
    <row r="63" customFormat="false" ht="37.5" hidden="false" customHeight="false" outlineLevel="0" collapsed="false">
      <c r="B63" s="222" t="s">
        <v>118</v>
      </c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</row>
    <row r="64" customFormat="false" ht="37.5" hidden="false" customHeight="false" outlineLevel="0" collapsed="false">
      <c r="B64" s="218"/>
      <c r="C64" s="219"/>
      <c r="D64" s="48"/>
      <c r="E64" s="219"/>
      <c r="F64" s="219"/>
      <c r="G64" s="219"/>
      <c r="H64" s="219"/>
      <c r="I64" s="164"/>
      <c r="J64" s="220"/>
      <c r="K64" s="164"/>
      <c r="L64" s="221"/>
      <c r="M64" s="50"/>
      <c r="N64" s="219"/>
      <c r="O64" s="219"/>
      <c r="P64" s="164"/>
      <c r="Q64" s="164"/>
    </row>
    <row r="65" customFormat="false" ht="37.5" hidden="false" customHeight="false" outlineLevel="0" collapsed="false">
      <c r="B65" s="218"/>
      <c r="C65" s="219"/>
      <c r="D65" s="48"/>
      <c r="E65" s="219"/>
      <c r="F65" s="219"/>
      <c r="G65" s="219"/>
      <c r="H65" s="219"/>
      <c r="I65" s="164"/>
      <c r="J65" s="220"/>
      <c r="K65" s="164"/>
      <c r="L65" s="221"/>
      <c r="M65" s="223" t="s">
        <v>119</v>
      </c>
      <c r="N65" s="223"/>
      <c r="O65" s="223"/>
      <c r="P65" s="223"/>
      <c r="Q65" s="223"/>
    </row>
    <row r="66" customFormat="false" ht="37.5" hidden="false" customHeight="false" outlineLevel="0" collapsed="false">
      <c r="B66" s="218" t="s">
        <v>120</v>
      </c>
      <c r="C66" s="224"/>
      <c r="D66" s="224"/>
      <c r="E66" s="224"/>
      <c r="F66" s="224"/>
      <c r="G66" s="224"/>
      <c r="H66" s="224"/>
      <c r="I66" s="224"/>
      <c r="J66" s="224"/>
      <c r="K66" s="225"/>
      <c r="L66" s="226"/>
      <c r="M66" s="227"/>
      <c r="N66" s="225"/>
      <c r="O66" s="228"/>
      <c r="P66" s="225"/>
      <c r="Q66" s="225"/>
    </row>
    <row r="67" customFormat="false" ht="37.5" hidden="false" customHeight="false" outlineLevel="0" collapsed="false">
      <c r="B67" s="218"/>
      <c r="C67" s="224"/>
      <c r="D67" s="224"/>
      <c r="E67" s="224"/>
      <c r="F67" s="224"/>
      <c r="G67" s="224"/>
      <c r="H67" s="224"/>
      <c r="I67" s="224"/>
      <c r="J67" s="224"/>
      <c r="K67" s="225"/>
      <c r="L67" s="226"/>
      <c r="M67" s="229" t="s">
        <v>121</v>
      </c>
      <c r="N67" s="225"/>
      <c r="O67" s="230" t="s">
        <v>7</v>
      </c>
      <c r="P67" s="225"/>
      <c r="Q67" s="225"/>
    </row>
    <row r="68" customFormat="false" ht="37.5" hidden="false" customHeight="false" outlineLevel="0" collapsed="false">
      <c r="B68" s="231"/>
      <c r="C68" s="224"/>
      <c r="D68" s="224"/>
      <c r="E68" s="224"/>
      <c r="F68" s="224"/>
      <c r="G68" s="224"/>
      <c r="H68" s="224"/>
      <c r="I68" s="224"/>
      <c r="J68" s="224"/>
      <c r="K68" s="225"/>
      <c r="L68" s="226"/>
      <c r="M68" s="227"/>
      <c r="N68" s="225"/>
      <c r="O68" s="228"/>
      <c r="P68" s="225"/>
      <c r="Q68" s="225"/>
    </row>
    <row r="69" customFormat="false" ht="37.5" hidden="false" customHeight="true" outlineLevel="0" collapsed="false">
      <c r="K69" s="225"/>
      <c r="L69" s="226"/>
      <c r="M69" s="232" t="s">
        <v>122</v>
      </c>
      <c r="N69" s="225"/>
      <c r="O69" s="230"/>
      <c r="P69" s="225"/>
      <c r="Q69" s="225"/>
    </row>
    <row r="70" customFormat="false" ht="37.5" hidden="false" customHeight="false" outlineLevel="0" collapsed="false">
      <c r="C70" s="233"/>
      <c r="D70" s="233"/>
      <c r="E70" s="233"/>
      <c r="F70" s="233"/>
      <c r="G70" s="233"/>
      <c r="H70" s="233"/>
      <c r="I70" s="233"/>
      <c r="J70" s="233"/>
      <c r="K70" s="225"/>
      <c r="L70" s="226"/>
      <c r="M70" s="227" t="s">
        <v>7</v>
      </c>
      <c r="N70" s="225"/>
      <c r="O70" s="228" t="s">
        <v>7</v>
      </c>
      <c r="P70" s="225"/>
      <c r="Q70" s="225"/>
    </row>
    <row r="71" customFormat="false" ht="37.5" hidden="false" customHeight="false" outlineLevel="0" collapsed="false">
      <c r="B71" s="231" t="s">
        <v>123</v>
      </c>
      <c r="C71" s="233"/>
      <c r="D71" s="233"/>
      <c r="E71" s="233"/>
      <c r="F71" s="233"/>
      <c r="G71" s="233"/>
      <c r="H71" s="233"/>
      <c r="I71" s="233"/>
      <c r="J71" s="233"/>
      <c r="K71" s="225"/>
      <c r="L71" s="226"/>
      <c r="M71" s="227" t="s">
        <v>124</v>
      </c>
      <c r="N71" s="225"/>
      <c r="O71" s="230" t="s">
        <v>7</v>
      </c>
      <c r="P71" s="225"/>
      <c r="Q71" s="225"/>
    </row>
    <row r="72" customFormat="false" ht="37.5" hidden="false" customHeight="false" outlineLevel="0" collapsed="false">
      <c r="B72" s="231"/>
      <c r="C72" s="233"/>
      <c r="D72" s="233"/>
      <c r="E72" s="233"/>
      <c r="F72" s="233"/>
      <c r="G72" s="233"/>
      <c r="H72" s="233"/>
      <c r="I72" s="233"/>
      <c r="J72" s="233"/>
      <c r="K72" s="225"/>
      <c r="L72" s="226"/>
      <c r="M72" s="50"/>
      <c r="N72" s="219"/>
      <c r="O72" s="228"/>
      <c r="P72" s="225"/>
      <c r="Q72" s="225"/>
    </row>
    <row r="73" customFormat="false" ht="37.5" hidden="false" customHeight="false" outlineLevel="0" collapsed="false">
      <c r="B73" s="231"/>
      <c r="C73" s="219"/>
      <c r="D73" s="48"/>
      <c r="E73" s="219"/>
      <c r="F73" s="219"/>
      <c r="G73" s="219"/>
      <c r="H73" s="219"/>
      <c r="I73" s="164"/>
      <c r="J73" s="220"/>
      <c r="K73" s="225"/>
      <c r="L73" s="226"/>
      <c r="M73" s="50" t="s">
        <v>125</v>
      </c>
      <c r="N73" s="219"/>
      <c r="O73" s="230" t="n">
        <f aca="false">SUM(O67:O72)</f>
        <v>0</v>
      </c>
      <c r="P73" s="225"/>
      <c r="Q73" s="225"/>
    </row>
    <row r="74" customFormat="false" ht="37.5" hidden="false" customHeight="false" outlineLevel="0" collapsed="false">
      <c r="B74" s="231" t="s">
        <v>126</v>
      </c>
      <c r="C74" s="224"/>
      <c r="D74" s="224"/>
      <c r="E74" s="224"/>
      <c r="F74" s="224"/>
      <c r="G74" s="224"/>
      <c r="H74" s="224"/>
      <c r="I74" s="224"/>
      <c r="J74" s="224"/>
      <c r="K74" s="225"/>
      <c r="L74" s="226"/>
      <c r="M74" s="50"/>
      <c r="N74" s="219"/>
      <c r="O74" s="228"/>
      <c r="P74" s="225"/>
      <c r="Q74" s="225"/>
    </row>
    <row r="75" customFormat="false" ht="37.5" hidden="false" customHeight="false" outlineLevel="0" collapsed="false">
      <c r="B75" s="231"/>
      <c r="C75" s="224"/>
      <c r="D75" s="224"/>
      <c r="E75" s="224"/>
      <c r="F75" s="224"/>
      <c r="G75" s="224"/>
      <c r="H75" s="224"/>
      <c r="I75" s="224"/>
      <c r="J75" s="224"/>
      <c r="K75" s="164"/>
      <c r="L75" s="221"/>
      <c r="N75" s="164"/>
      <c r="O75" s="164"/>
      <c r="P75" s="164"/>
      <c r="Q75" s="234"/>
    </row>
    <row r="76" customFormat="false" ht="37.5" hidden="false" customHeight="false" outlineLevel="0" collapsed="false">
      <c r="B76" s="218"/>
      <c r="C76" s="224"/>
      <c r="D76" s="224"/>
      <c r="E76" s="224"/>
      <c r="F76" s="224"/>
      <c r="G76" s="224"/>
      <c r="H76" s="224"/>
      <c r="I76" s="224"/>
      <c r="J76" s="224"/>
      <c r="K76" s="164"/>
      <c r="L76" s="221"/>
      <c r="M76" s="235"/>
      <c r="N76" s="235"/>
      <c r="O76" s="235"/>
      <c r="P76" s="235"/>
      <c r="Q76" s="235"/>
    </row>
    <row r="77" customFormat="false" ht="37.5" hidden="false" customHeight="false" outlineLevel="0" collapsed="false">
      <c r="C77" s="164"/>
      <c r="D77" s="236"/>
      <c r="E77" s="164"/>
      <c r="F77" s="164"/>
      <c r="G77" s="164"/>
      <c r="H77" s="164"/>
      <c r="I77" s="164"/>
      <c r="J77" s="164"/>
      <c r="K77" s="164"/>
      <c r="L77" s="221"/>
      <c r="M77" s="50"/>
      <c r="N77" s="219"/>
      <c r="O77" s="234"/>
      <c r="P77" s="234"/>
      <c r="Q77" s="234"/>
    </row>
    <row r="78" customFormat="false" ht="37.5" hidden="false" customHeight="false" outlineLevel="0" collapsed="false">
      <c r="B78" s="237" t="s">
        <v>127</v>
      </c>
      <c r="C78" s="224"/>
      <c r="D78" s="224"/>
      <c r="E78" s="224"/>
      <c r="F78" s="224"/>
      <c r="G78" s="224"/>
      <c r="H78" s="224"/>
      <c r="I78" s="224"/>
      <c r="J78" s="224"/>
      <c r="K78" s="164"/>
      <c r="L78" s="221"/>
      <c r="M78" s="408"/>
      <c r="N78" s="408"/>
      <c r="O78" s="408"/>
      <c r="P78" s="408"/>
      <c r="Q78" s="408"/>
    </row>
    <row r="79" customFormat="false" ht="37.5" hidden="false" customHeight="false" outlineLevel="0" collapsed="false">
      <c r="B79" s="218"/>
      <c r="C79" s="224"/>
      <c r="D79" s="224"/>
      <c r="E79" s="224"/>
      <c r="F79" s="224"/>
      <c r="G79" s="224"/>
      <c r="H79" s="224"/>
      <c r="I79" s="224"/>
      <c r="J79" s="224"/>
      <c r="K79" s="164"/>
      <c r="L79" s="221"/>
      <c r="M79" s="408"/>
      <c r="N79" s="408"/>
      <c r="O79" s="408"/>
      <c r="P79" s="408"/>
      <c r="Q79" s="408"/>
    </row>
    <row r="80" customFormat="false" ht="37.5" hidden="false" customHeight="false" outlineLevel="0" collapsed="false">
      <c r="C80" s="224"/>
      <c r="D80" s="224"/>
      <c r="E80" s="224"/>
      <c r="F80" s="224"/>
      <c r="G80" s="224"/>
      <c r="H80" s="224"/>
      <c r="I80" s="224"/>
      <c r="J80" s="224"/>
      <c r="M80" s="408"/>
      <c r="N80" s="408"/>
      <c r="O80" s="408"/>
      <c r="P80" s="408"/>
      <c r="Q80" s="408"/>
    </row>
    <row r="81" customFormat="false" ht="37.5" hidden="false" customHeight="false" outlineLevel="0" collapsed="false">
      <c r="C81" s="224"/>
      <c r="D81" s="224"/>
      <c r="E81" s="224"/>
      <c r="F81" s="224"/>
      <c r="G81" s="224"/>
      <c r="H81" s="224"/>
      <c r="I81" s="224"/>
      <c r="J81" s="224"/>
      <c r="M81" s="408"/>
      <c r="N81" s="408"/>
      <c r="O81" s="408"/>
      <c r="P81" s="408"/>
      <c r="Q81" s="408"/>
    </row>
  </sheetData>
  <mergeCells count="41">
    <mergeCell ref="O2:Q2"/>
    <mergeCell ref="B4:I6"/>
    <mergeCell ref="J4:K5"/>
    <mergeCell ref="L4:N5"/>
    <mergeCell ref="O4:Q6"/>
    <mergeCell ref="J6:K6"/>
    <mergeCell ref="L6:N6"/>
    <mergeCell ref="B8:I8"/>
    <mergeCell ref="J8:Q8"/>
    <mergeCell ref="H9:I9"/>
    <mergeCell ref="P9:Q9"/>
    <mergeCell ref="B16:I19"/>
    <mergeCell ref="J16:Q19"/>
    <mergeCell ref="C20:I20"/>
    <mergeCell ref="K20:Q20"/>
    <mergeCell ref="D24:I24"/>
    <mergeCell ref="J24:Q24"/>
    <mergeCell ref="D25:I25"/>
    <mergeCell ref="J25:Q25"/>
    <mergeCell ref="B27:I27"/>
    <mergeCell ref="J27:Q27"/>
    <mergeCell ref="B28:I31"/>
    <mergeCell ref="J28:Q31"/>
    <mergeCell ref="C32:I32"/>
    <mergeCell ref="K32:Q32"/>
    <mergeCell ref="H35:I35"/>
    <mergeCell ref="P35:Q35"/>
    <mergeCell ref="B43:I43"/>
    <mergeCell ref="J43:Q43"/>
    <mergeCell ref="B49:I54"/>
    <mergeCell ref="J49:Q54"/>
    <mergeCell ref="F58:G58"/>
    <mergeCell ref="N58:O58"/>
    <mergeCell ref="B63:Q63"/>
    <mergeCell ref="M65:Q65"/>
    <mergeCell ref="C66:J68"/>
    <mergeCell ref="C70:J72"/>
    <mergeCell ref="C74:J76"/>
    <mergeCell ref="M76:Q76"/>
    <mergeCell ref="C78:J81"/>
    <mergeCell ref="M78:Q81"/>
  </mergeCells>
  <hyperlinks>
    <hyperlink ref="J6" r:id="rId1" display="gstuker@bluewin.ch"/>
    <hyperlink ref="C20" r:id="rId2" display="2024 Hedingen A"/>
    <hyperlink ref="K20" r:id="rId3" display="2024 Hedingen B"/>
  </hyperlink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true"/>
  </sheetPr>
  <dimension ref="B2:U81"/>
  <sheetViews>
    <sheetView showFormulas="false" showGridLines="true" showRowColHeaders="true" showZeros="true" rightToLeft="false" tabSelected="false" showOutlineSymbols="true" defaultGridColor="true" view="normal" topLeftCell="A1" colorId="64" zoomScale="38" zoomScaleNormal="38" zoomScalePageLayoutView="100" workbookViewId="0">
      <selection pane="topLeft" activeCell="J49" activeCellId="0" sqref="J49"/>
    </sheetView>
  </sheetViews>
  <sheetFormatPr defaultColWidth="9.33203125" defaultRowHeight="37.5" zeroHeight="false" outlineLevelRow="0" outlineLevelCol="0"/>
  <cols>
    <col collapsed="false" customWidth="true" hidden="false" outlineLevel="0" max="1" min="1" style="24" width="0.89"/>
    <col collapsed="false" customWidth="true" hidden="false" outlineLevel="0" max="2" min="2" style="24" width="56.11"/>
    <col collapsed="false" customWidth="true" hidden="false" outlineLevel="0" max="7" min="3" style="25" width="17.89"/>
    <col collapsed="false" customWidth="true" hidden="false" outlineLevel="0" max="8" min="8" style="25" width="12.44"/>
    <col collapsed="false" customWidth="true" hidden="false" outlineLevel="0" max="9" min="9" style="25" width="11"/>
    <col collapsed="false" customWidth="true" hidden="false" outlineLevel="0" max="10" min="10" style="25" width="55.89"/>
    <col collapsed="false" customWidth="true" hidden="false" outlineLevel="0" max="11" min="11" style="25" width="17.89"/>
    <col collapsed="false" customWidth="true" hidden="false" outlineLevel="0" max="12" min="12" style="26" width="17.89"/>
    <col collapsed="false" customWidth="true" hidden="false" outlineLevel="0" max="13" min="13" style="27" width="17.89"/>
    <col collapsed="false" customWidth="true" hidden="false" outlineLevel="0" max="15" min="14" style="25" width="17.89"/>
    <col collapsed="false" customWidth="true" hidden="false" outlineLevel="0" max="16" min="16" style="25" width="13.66"/>
    <col collapsed="false" customWidth="true" hidden="false" outlineLevel="0" max="17" min="17" style="25" width="11"/>
    <col collapsed="false" customWidth="false" hidden="false" outlineLevel="0" max="16384" min="18" style="24" width="9.33"/>
  </cols>
  <sheetData>
    <row r="2" customFormat="false" ht="43.3" hidden="false" customHeight="false" outlineLevel="0" collapsed="false">
      <c r="B2" s="455"/>
      <c r="L2" s="456"/>
      <c r="N2" s="34" t="s">
        <v>45</v>
      </c>
      <c r="O2" s="457" t="n">
        <v>45713</v>
      </c>
      <c r="P2" s="457"/>
      <c r="Q2" s="457"/>
    </row>
    <row r="4" customFormat="false" ht="19.5" hidden="false" customHeight="true" outlineLevel="0" collapsed="false">
      <c r="B4" s="458" t="s">
        <v>310</v>
      </c>
      <c r="C4" s="458"/>
      <c r="D4" s="458"/>
      <c r="E4" s="458"/>
      <c r="F4" s="458"/>
      <c r="G4" s="458"/>
      <c r="H4" s="458"/>
      <c r="I4" s="458"/>
      <c r="J4" s="39" t="s">
        <v>311</v>
      </c>
      <c r="K4" s="39"/>
      <c r="L4" s="40" t="s">
        <v>312</v>
      </c>
      <c r="M4" s="40"/>
      <c r="N4" s="40"/>
      <c r="O4" s="409" t="n">
        <v>8.1125</v>
      </c>
      <c r="P4" s="409"/>
      <c r="Q4" s="409"/>
    </row>
    <row r="5" customFormat="false" ht="19.5" hidden="false" customHeight="true" outlineLevel="0" collapsed="false">
      <c r="B5" s="458"/>
      <c r="C5" s="458"/>
      <c r="D5" s="458"/>
      <c r="E5" s="458"/>
      <c r="F5" s="458"/>
      <c r="G5" s="458"/>
      <c r="H5" s="458"/>
      <c r="I5" s="458"/>
      <c r="J5" s="39"/>
      <c r="K5" s="39"/>
      <c r="L5" s="40"/>
      <c r="M5" s="40"/>
      <c r="N5" s="40"/>
      <c r="O5" s="409"/>
      <c r="P5" s="409"/>
      <c r="Q5" s="409"/>
    </row>
    <row r="6" customFormat="false" ht="37.5" hidden="false" customHeight="false" outlineLevel="0" collapsed="false">
      <c r="B6" s="458"/>
      <c r="C6" s="458"/>
      <c r="D6" s="458"/>
      <c r="E6" s="458"/>
      <c r="F6" s="458"/>
      <c r="G6" s="458"/>
      <c r="H6" s="458"/>
      <c r="I6" s="458"/>
      <c r="J6" s="42" t="s">
        <v>313</v>
      </c>
      <c r="K6" s="42"/>
      <c r="L6" s="43" t="str">
        <f aca="false">HYPERLINK("mailto:"&amp;K6,"Anmeldung")</f>
        <v>Anmeldung</v>
      </c>
      <c r="M6" s="43"/>
      <c r="N6" s="43"/>
      <c r="O6" s="409"/>
      <c r="P6" s="409"/>
      <c r="Q6" s="409"/>
    </row>
    <row r="7" customFormat="false" ht="37.5" hidden="false" customHeight="false" outlineLevel="0" collapsed="false">
      <c r="B7" s="44"/>
      <c r="C7" s="45"/>
      <c r="D7" s="46"/>
      <c r="E7" s="45"/>
      <c r="F7" s="45"/>
      <c r="G7" s="45"/>
      <c r="H7" s="45"/>
      <c r="I7" s="45"/>
      <c r="J7" s="47"/>
      <c r="K7" s="48"/>
      <c r="L7" s="49"/>
      <c r="M7" s="50"/>
      <c r="N7" s="51"/>
      <c r="O7" s="51"/>
      <c r="P7" s="52"/>
      <c r="Q7" s="53"/>
    </row>
    <row r="8" customFormat="false" ht="60" hidden="false" customHeight="true" outlineLevel="0" collapsed="false">
      <c r="B8" s="54" t="s">
        <v>47</v>
      </c>
      <c r="C8" s="54"/>
      <c r="D8" s="54"/>
      <c r="E8" s="54"/>
      <c r="F8" s="54"/>
      <c r="G8" s="54"/>
      <c r="H8" s="54"/>
      <c r="I8" s="54"/>
      <c r="J8" s="54" t="s">
        <v>48</v>
      </c>
      <c r="K8" s="54"/>
      <c r="L8" s="54"/>
      <c r="M8" s="54"/>
      <c r="N8" s="54"/>
      <c r="O8" s="54"/>
      <c r="P8" s="54"/>
      <c r="Q8" s="54"/>
    </row>
    <row r="9" customFormat="false" ht="37.5" hidden="false" customHeight="false" outlineLevel="0" collapsed="false">
      <c r="B9" s="55" t="s">
        <v>49</v>
      </c>
      <c r="C9" s="56" t="s">
        <v>50</v>
      </c>
      <c r="D9" s="57" t="s">
        <v>51</v>
      </c>
      <c r="E9" s="56" t="s">
        <v>52</v>
      </c>
      <c r="F9" s="56" t="s">
        <v>51</v>
      </c>
      <c r="G9" s="56" t="s">
        <v>53</v>
      </c>
      <c r="H9" s="58" t="s">
        <v>54</v>
      </c>
      <c r="I9" s="58"/>
      <c r="J9" s="59" t="s">
        <v>55</v>
      </c>
      <c r="K9" s="60" t="s">
        <v>50</v>
      </c>
      <c r="L9" s="61" t="s">
        <v>51</v>
      </c>
      <c r="M9" s="62" t="s">
        <v>56</v>
      </c>
      <c r="N9" s="60" t="s">
        <v>51</v>
      </c>
      <c r="O9" s="60" t="s">
        <v>53</v>
      </c>
      <c r="P9" s="63" t="s">
        <v>54</v>
      </c>
      <c r="Q9" s="63"/>
    </row>
    <row r="10" customFormat="false" ht="43.3" hidden="false" customHeight="false" outlineLevel="0" collapsed="false">
      <c r="B10" s="459" t="s">
        <v>59</v>
      </c>
      <c r="C10" s="460"/>
      <c r="D10" s="461"/>
      <c r="E10" s="462" t="n">
        <v>0.381944444444444</v>
      </c>
      <c r="F10" s="463" t="n">
        <v>32</v>
      </c>
      <c r="G10" s="464" t="s">
        <v>314</v>
      </c>
      <c r="H10" s="70" t="n">
        <v>6.4</v>
      </c>
      <c r="I10" s="71" t="s">
        <v>58</v>
      </c>
      <c r="J10" s="465" t="s">
        <v>315</v>
      </c>
      <c r="K10" s="460"/>
      <c r="L10" s="466"/>
      <c r="M10" s="462" t="n">
        <v>0.379166666666667</v>
      </c>
      <c r="N10" s="463" t="n">
        <v>15</v>
      </c>
      <c r="O10" s="464" t="s">
        <v>316</v>
      </c>
      <c r="P10" s="75" t="n">
        <v>4.48</v>
      </c>
      <c r="Q10" s="76" t="s">
        <v>58</v>
      </c>
    </row>
    <row r="11" customFormat="false" ht="43.3" hidden="false" customHeight="false" outlineLevel="0" collapsed="false">
      <c r="B11" s="467" t="s">
        <v>317</v>
      </c>
      <c r="C11" s="462" t="n">
        <v>0.414583333333333</v>
      </c>
      <c r="D11" s="463" t="n">
        <v>2</v>
      </c>
      <c r="E11" s="462" t="n">
        <v>0.420138888888889</v>
      </c>
      <c r="F11" s="463" t="s">
        <v>318</v>
      </c>
      <c r="G11" s="464" t="s">
        <v>319</v>
      </c>
      <c r="H11" s="70" t="n">
        <v>180</v>
      </c>
      <c r="I11" s="77" t="s">
        <v>62</v>
      </c>
      <c r="J11" s="465" t="s">
        <v>320</v>
      </c>
      <c r="K11" s="462" t="n">
        <v>0.395833333333333</v>
      </c>
      <c r="L11" s="468" t="n">
        <v>4</v>
      </c>
      <c r="M11" s="462" t="n">
        <v>0.399305555555556</v>
      </c>
      <c r="N11" s="463" t="s">
        <v>321</v>
      </c>
      <c r="O11" s="464" t="s">
        <v>322</v>
      </c>
      <c r="P11" s="70" t="n">
        <v>88</v>
      </c>
      <c r="Q11" s="76" t="s">
        <v>62</v>
      </c>
    </row>
    <row r="12" customFormat="false" ht="43.3" hidden="false" customHeight="false" outlineLevel="0" collapsed="false">
      <c r="B12" s="467" t="s">
        <v>323</v>
      </c>
      <c r="C12" s="462" t="n">
        <v>0.422916666666667</v>
      </c>
      <c r="D12" s="463" t="s">
        <v>7</v>
      </c>
      <c r="E12" s="462"/>
      <c r="F12" s="469" t="s">
        <v>7</v>
      </c>
      <c r="G12" s="464" t="s">
        <v>7</v>
      </c>
      <c r="H12" s="70" t="n">
        <v>140</v>
      </c>
      <c r="I12" s="77" t="s">
        <v>56</v>
      </c>
      <c r="J12" s="470" t="s">
        <v>324</v>
      </c>
      <c r="K12" s="462" t="n">
        <v>0.407638888888889</v>
      </c>
      <c r="L12" s="468"/>
      <c r="M12" s="462" t="n">
        <v>0.408333333333333</v>
      </c>
      <c r="N12" s="463"/>
      <c r="O12" s="464" t="s">
        <v>325</v>
      </c>
      <c r="P12" s="70" t="n">
        <v>115</v>
      </c>
      <c r="Q12" s="76" t="s">
        <v>56</v>
      </c>
    </row>
    <row r="13" customFormat="false" ht="43.3" hidden="false" customHeight="false" outlineLevel="0" collapsed="false">
      <c r="B13" s="471"/>
      <c r="C13" s="462" t="s">
        <v>7</v>
      </c>
      <c r="D13" s="463" t="s">
        <v>7</v>
      </c>
      <c r="E13" s="462"/>
      <c r="F13" s="463" t="s">
        <v>7</v>
      </c>
      <c r="G13" s="464"/>
      <c r="H13" s="82" t="n">
        <v>0.0694444444444445</v>
      </c>
      <c r="I13" s="77" t="s">
        <v>69</v>
      </c>
      <c r="J13" s="465" t="s">
        <v>326</v>
      </c>
      <c r="K13" s="462" t="n">
        <v>0.411805555555556</v>
      </c>
      <c r="L13" s="468"/>
      <c r="M13" s="462"/>
      <c r="N13" s="463" t="s">
        <v>7</v>
      </c>
      <c r="O13" s="464"/>
      <c r="P13" s="82" t="n">
        <v>0.0465277777777778</v>
      </c>
      <c r="Q13" s="76" t="s">
        <v>69</v>
      </c>
    </row>
    <row r="14" customFormat="false" ht="43.3" hidden="false" customHeight="false" outlineLevel="0" collapsed="false">
      <c r="B14" s="467"/>
      <c r="C14" s="462"/>
      <c r="D14" s="463"/>
      <c r="E14" s="462"/>
      <c r="F14" s="463"/>
      <c r="G14" s="464"/>
      <c r="H14" s="83" t="n">
        <v>0</v>
      </c>
      <c r="I14" s="84" t="s">
        <v>70</v>
      </c>
      <c r="J14" s="465"/>
      <c r="K14" s="462"/>
      <c r="L14" s="468"/>
      <c r="M14" s="462"/>
      <c r="N14" s="463"/>
      <c r="O14" s="464"/>
      <c r="P14" s="83" t="n">
        <v>0.2</v>
      </c>
      <c r="Q14" s="76" t="s">
        <v>70</v>
      </c>
    </row>
    <row r="15" customFormat="false" ht="43.3" hidden="false" customHeight="false" outlineLevel="0" collapsed="false">
      <c r="B15" s="472"/>
      <c r="C15" s="473"/>
      <c r="D15" s="474"/>
      <c r="E15" s="475"/>
      <c r="F15" s="474"/>
      <c r="G15" s="476"/>
      <c r="H15" s="82" t="n">
        <v>0.0763888888888889</v>
      </c>
      <c r="I15" s="77" t="s">
        <v>71</v>
      </c>
      <c r="J15" s="477"/>
      <c r="K15" s="478"/>
      <c r="L15" s="479"/>
      <c r="M15" s="480"/>
      <c r="N15" s="481"/>
      <c r="O15" s="482"/>
      <c r="P15" s="96" t="n">
        <v>0.0555555555555556</v>
      </c>
      <c r="Q15" s="97" t="s">
        <v>71</v>
      </c>
    </row>
    <row r="16" customFormat="false" ht="24.75" hidden="false" customHeight="true" outlineLevel="0" collapsed="false">
      <c r="B16" s="412" t="s">
        <v>327</v>
      </c>
      <c r="C16" s="412"/>
      <c r="D16" s="412"/>
      <c r="E16" s="412"/>
      <c r="F16" s="412"/>
      <c r="G16" s="412"/>
      <c r="H16" s="412"/>
      <c r="I16" s="412"/>
      <c r="J16" s="413" t="s">
        <v>328</v>
      </c>
      <c r="K16" s="413"/>
      <c r="L16" s="413"/>
      <c r="M16" s="413"/>
      <c r="N16" s="413"/>
      <c r="O16" s="413"/>
      <c r="P16" s="413"/>
      <c r="Q16" s="413"/>
    </row>
    <row r="17" customFormat="false" ht="24.75" hidden="false" customHeight="true" outlineLevel="0" collapsed="false">
      <c r="B17" s="412"/>
      <c r="C17" s="412"/>
      <c r="D17" s="412"/>
      <c r="E17" s="412"/>
      <c r="F17" s="412"/>
      <c r="G17" s="412"/>
      <c r="H17" s="412"/>
      <c r="I17" s="412"/>
      <c r="J17" s="413"/>
      <c r="K17" s="413"/>
      <c r="L17" s="413"/>
      <c r="M17" s="413"/>
      <c r="N17" s="413"/>
      <c r="O17" s="413"/>
      <c r="P17" s="413"/>
      <c r="Q17" s="413"/>
    </row>
    <row r="18" customFormat="false" ht="24.75" hidden="false" customHeight="true" outlineLevel="0" collapsed="false">
      <c r="B18" s="412"/>
      <c r="C18" s="412"/>
      <c r="D18" s="412"/>
      <c r="E18" s="412"/>
      <c r="F18" s="412"/>
      <c r="G18" s="412"/>
      <c r="H18" s="412"/>
      <c r="I18" s="412"/>
      <c r="J18" s="413"/>
      <c r="K18" s="413"/>
      <c r="L18" s="413"/>
      <c r="M18" s="413"/>
      <c r="N18" s="413"/>
      <c r="O18" s="413"/>
      <c r="P18" s="413"/>
      <c r="Q18" s="413"/>
    </row>
    <row r="19" customFormat="false" ht="24.75" hidden="false" customHeight="true" outlineLevel="0" collapsed="false">
      <c r="B19" s="412"/>
      <c r="C19" s="412"/>
      <c r="D19" s="412"/>
      <c r="E19" s="412"/>
      <c r="F19" s="412"/>
      <c r="G19" s="412"/>
      <c r="H19" s="412"/>
      <c r="I19" s="412"/>
      <c r="J19" s="413"/>
      <c r="K19" s="413"/>
      <c r="L19" s="413"/>
      <c r="M19" s="413"/>
      <c r="N19" s="413"/>
      <c r="O19" s="413"/>
      <c r="P19" s="413"/>
      <c r="Q19" s="413"/>
    </row>
    <row r="20" customFormat="false" ht="37.5" hidden="false" customHeight="false" outlineLevel="0" collapsed="false">
      <c r="B20" s="100" t="s">
        <v>74</v>
      </c>
      <c r="C20" s="101" t="s">
        <v>329</v>
      </c>
      <c r="D20" s="101"/>
      <c r="E20" s="101"/>
      <c r="F20" s="101"/>
      <c r="G20" s="101"/>
      <c r="H20" s="101"/>
      <c r="I20" s="101"/>
      <c r="J20" s="102" t="s">
        <v>76</v>
      </c>
      <c r="K20" s="103" t="s">
        <v>330</v>
      </c>
      <c r="L20" s="103"/>
      <c r="M20" s="103"/>
      <c r="N20" s="103"/>
      <c r="O20" s="103"/>
      <c r="P20" s="103"/>
      <c r="Q20" s="103"/>
    </row>
    <row r="21" customFormat="false" ht="37.5" hidden="false" customHeight="false" outlineLevel="0" collapsed="false">
      <c r="B21" s="104"/>
      <c r="C21" s="105"/>
      <c r="D21" s="105"/>
      <c r="E21" s="105"/>
      <c r="F21" s="105"/>
      <c r="G21" s="105"/>
      <c r="H21" s="105"/>
      <c r="I21" s="105"/>
      <c r="J21" s="106"/>
      <c r="K21" s="107"/>
      <c r="L21" s="108"/>
      <c r="M21" s="109"/>
      <c r="N21" s="106"/>
      <c r="O21" s="106"/>
      <c r="P21" s="106"/>
      <c r="Q21" s="110"/>
    </row>
    <row r="22" customFormat="false" ht="37.5" hidden="true" customHeight="false" outlineLevel="0" collapsed="false">
      <c r="B22" s="111" t="s">
        <v>78</v>
      </c>
      <c r="C22" s="112" t="n">
        <f aca="false" t="array" ref="C22:C22">INDEX(C11:C14,COUNT(C11:C14))+H15</f>
        <v>0.499305555555556</v>
      </c>
      <c r="D22" s="113"/>
      <c r="E22" s="113"/>
      <c r="F22" s="113"/>
      <c r="G22" s="113"/>
      <c r="H22" s="113"/>
      <c r="I22" s="113"/>
      <c r="J22" s="114" t="s">
        <v>78</v>
      </c>
      <c r="K22" s="115" t="n">
        <f aca="false" t="array" ref="K22:K22">INDEX(K11:K14,COUNT(K11:K14))+P15</f>
        <v>0.467361111111111</v>
      </c>
      <c r="M22" s="116"/>
      <c r="N22" s="117"/>
      <c r="O22" s="117"/>
      <c r="P22" s="117"/>
      <c r="Q22" s="118"/>
    </row>
    <row r="23" customFormat="false" ht="37.5" hidden="false" customHeight="false" outlineLevel="0" collapsed="false">
      <c r="B23" s="119"/>
      <c r="C23" s="120"/>
      <c r="D23" s="121"/>
      <c r="E23" s="120"/>
      <c r="F23" s="120"/>
      <c r="G23" s="120"/>
      <c r="H23" s="120"/>
      <c r="I23" s="120"/>
      <c r="J23" s="122"/>
      <c r="K23" s="123"/>
      <c r="L23" s="124"/>
      <c r="M23" s="123"/>
      <c r="N23" s="123"/>
      <c r="O23" s="123"/>
      <c r="P23" s="123"/>
      <c r="Q23" s="125"/>
    </row>
    <row r="24" customFormat="false" ht="43.3" hidden="false" customHeight="false" outlineLevel="0" collapsed="false">
      <c r="B24" s="126" t="s">
        <v>331</v>
      </c>
      <c r="C24" s="483" t="n">
        <v>0.5</v>
      </c>
      <c r="D24" s="484" t="s">
        <v>332</v>
      </c>
      <c r="E24" s="484"/>
      <c r="F24" s="484"/>
      <c r="G24" s="484"/>
      <c r="H24" s="484"/>
      <c r="I24" s="484"/>
      <c r="J24" s="485" t="s">
        <v>333</v>
      </c>
      <c r="K24" s="485"/>
      <c r="L24" s="485"/>
      <c r="M24" s="485"/>
      <c r="N24" s="485"/>
      <c r="O24" s="485"/>
      <c r="P24" s="485"/>
      <c r="Q24" s="485"/>
    </row>
    <row r="25" customFormat="false" ht="43.3" hidden="false" customHeight="false" outlineLevel="0" collapsed="false">
      <c r="B25" s="130" t="s">
        <v>334</v>
      </c>
      <c r="C25" s="486" t="n">
        <v>0.583333333333333</v>
      </c>
      <c r="D25" s="487" t="s">
        <v>335</v>
      </c>
      <c r="E25" s="487"/>
      <c r="F25" s="487"/>
      <c r="G25" s="487"/>
      <c r="H25" s="487"/>
      <c r="I25" s="487"/>
      <c r="J25" s="488" t="s">
        <v>336</v>
      </c>
      <c r="K25" s="488"/>
      <c r="L25" s="488"/>
      <c r="M25" s="488"/>
      <c r="N25" s="488"/>
      <c r="O25" s="488"/>
      <c r="P25" s="488"/>
      <c r="Q25" s="488"/>
    </row>
    <row r="26" customFormat="false" ht="37.5" hidden="false" customHeight="false" outlineLevel="0" collapsed="false">
      <c r="B26" s="134"/>
      <c r="C26" s="135"/>
      <c r="D26" s="136"/>
      <c r="E26" s="137"/>
      <c r="F26" s="137"/>
      <c r="G26" s="137"/>
      <c r="H26" s="137"/>
      <c r="I26" s="137"/>
      <c r="J26" s="136"/>
      <c r="K26" s="136"/>
      <c r="L26" s="138"/>
      <c r="M26" s="139"/>
      <c r="N26" s="136"/>
      <c r="O26" s="136"/>
      <c r="P26" s="136"/>
      <c r="Q26" s="140"/>
    </row>
    <row r="27" customFormat="false" ht="60" hidden="false" customHeight="true" outlineLevel="0" collapsed="false">
      <c r="B27" s="141" t="s">
        <v>85</v>
      </c>
      <c r="C27" s="141"/>
      <c r="D27" s="141"/>
      <c r="E27" s="141"/>
      <c r="F27" s="141"/>
      <c r="G27" s="141"/>
      <c r="H27" s="141"/>
      <c r="I27" s="141"/>
      <c r="J27" s="141" t="s">
        <v>86</v>
      </c>
      <c r="K27" s="141"/>
      <c r="L27" s="141"/>
      <c r="M27" s="141"/>
      <c r="N27" s="141"/>
      <c r="O27" s="141"/>
      <c r="P27" s="141"/>
      <c r="Q27" s="141"/>
    </row>
    <row r="28" customFormat="false" ht="24.75" hidden="false" customHeight="true" outlineLevel="0" collapsed="false">
      <c r="B28" s="489" t="s">
        <v>337</v>
      </c>
      <c r="C28" s="489"/>
      <c r="D28" s="489"/>
      <c r="E28" s="489"/>
      <c r="F28" s="489"/>
      <c r="G28" s="489"/>
      <c r="H28" s="489"/>
      <c r="I28" s="489"/>
      <c r="J28" s="412" t="s">
        <v>338</v>
      </c>
      <c r="K28" s="412"/>
      <c r="L28" s="412"/>
      <c r="M28" s="412"/>
      <c r="N28" s="412"/>
      <c r="O28" s="412"/>
      <c r="P28" s="412"/>
      <c r="Q28" s="412"/>
    </row>
    <row r="29" customFormat="false" ht="24.75" hidden="false" customHeight="true" outlineLevel="0" collapsed="false">
      <c r="B29" s="489"/>
      <c r="C29" s="489"/>
      <c r="D29" s="489"/>
      <c r="E29" s="489"/>
      <c r="F29" s="489"/>
      <c r="G29" s="489"/>
      <c r="H29" s="489"/>
      <c r="I29" s="489"/>
      <c r="J29" s="412"/>
      <c r="K29" s="412"/>
      <c r="L29" s="412"/>
      <c r="M29" s="412"/>
      <c r="N29" s="412"/>
      <c r="O29" s="412"/>
      <c r="P29" s="412"/>
      <c r="Q29" s="412"/>
    </row>
    <row r="30" customFormat="false" ht="24.75" hidden="false" customHeight="true" outlineLevel="0" collapsed="false">
      <c r="B30" s="489"/>
      <c r="C30" s="489"/>
      <c r="D30" s="489"/>
      <c r="E30" s="489"/>
      <c r="F30" s="489"/>
      <c r="G30" s="489"/>
      <c r="H30" s="489"/>
      <c r="I30" s="489"/>
      <c r="J30" s="412"/>
      <c r="K30" s="412"/>
      <c r="L30" s="412"/>
      <c r="M30" s="412"/>
      <c r="N30" s="412"/>
      <c r="O30" s="412"/>
      <c r="P30" s="412"/>
      <c r="Q30" s="412"/>
    </row>
    <row r="31" customFormat="false" ht="24.75" hidden="false" customHeight="true" outlineLevel="0" collapsed="false">
      <c r="B31" s="489"/>
      <c r="C31" s="489"/>
      <c r="D31" s="489"/>
      <c r="E31" s="489"/>
      <c r="F31" s="489"/>
      <c r="G31" s="489"/>
      <c r="H31" s="489"/>
      <c r="I31" s="489"/>
      <c r="J31" s="412"/>
      <c r="K31" s="412"/>
      <c r="L31" s="412"/>
      <c r="M31" s="412"/>
      <c r="N31" s="412"/>
      <c r="O31" s="412"/>
      <c r="P31" s="412"/>
      <c r="Q31" s="412"/>
    </row>
    <row r="32" customFormat="false" ht="39.75" hidden="false" customHeight="true" outlineLevel="0" collapsed="false">
      <c r="B32" s="490" t="s">
        <v>89</v>
      </c>
      <c r="C32" s="491" t="s">
        <v>339</v>
      </c>
      <c r="D32" s="491"/>
      <c r="E32" s="491"/>
      <c r="F32" s="491"/>
      <c r="G32" s="491"/>
      <c r="H32" s="491"/>
      <c r="I32" s="491"/>
      <c r="J32" s="145" t="s">
        <v>91</v>
      </c>
      <c r="K32" s="146"/>
      <c r="L32" s="146"/>
      <c r="M32" s="146"/>
      <c r="N32" s="146"/>
      <c r="O32" s="146"/>
      <c r="P32" s="146"/>
      <c r="Q32" s="146"/>
    </row>
    <row r="33" customFormat="false" ht="37.5" hidden="true" customHeight="false" outlineLevel="0" collapsed="false">
      <c r="B33" s="147" t="s">
        <v>92</v>
      </c>
      <c r="C33" s="148" t="s">
        <v>93</v>
      </c>
      <c r="D33" s="149" t="n">
        <f aca="false">C25 +H41</f>
        <v>0.645833333333333</v>
      </c>
      <c r="E33" s="150"/>
      <c r="F33" s="105"/>
      <c r="G33" s="105"/>
      <c r="H33" s="151"/>
      <c r="I33" s="152"/>
      <c r="J33" s="148" t="s">
        <v>94</v>
      </c>
      <c r="K33" s="148" t="s">
        <v>93</v>
      </c>
      <c r="L33" s="153" t="n">
        <f aca="false">C25+P41</f>
        <v>0.583333333333333</v>
      </c>
      <c r="N33" s="106"/>
      <c r="O33" s="106"/>
      <c r="P33" s="151"/>
      <c r="Q33" s="110"/>
    </row>
    <row r="34" customFormat="false" ht="37.5" hidden="false" customHeight="false" outlineLevel="0" collapsed="false">
      <c r="B34" s="154"/>
      <c r="C34" s="155"/>
      <c r="D34" s="156"/>
      <c r="E34" s="157"/>
      <c r="F34" s="158"/>
      <c r="G34" s="158"/>
      <c r="I34" s="159"/>
      <c r="J34" s="160"/>
      <c r="K34" s="161"/>
      <c r="L34" s="162"/>
      <c r="M34" s="163"/>
      <c r="N34" s="164"/>
      <c r="O34" s="164"/>
      <c r="Q34" s="165"/>
    </row>
    <row r="35" customFormat="false" ht="37.5" hidden="false" customHeight="false" outlineLevel="0" collapsed="false">
      <c r="B35" s="166" t="s">
        <v>95</v>
      </c>
      <c r="C35" s="167" t="s">
        <v>50</v>
      </c>
      <c r="D35" s="167" t="s">
        <v>51</v>
      </c>
      <c r="E35" s="167" t="s">
        <v>56</v>
      </c>
      <c r="F35" s="167" t="s">
        <v>51</v>
      </c>
      <c r="G35" s="167" t="s">
        <v>96</v>
      </c>
      <c r="H35" s="168" t="s">
        <v>54</v>
      </c>
      <c r="I35" s="168"/>
      <c r="J35" s="59" t="s">
        <v>97</v>
      </c>
      <c r="K35" s="169" t="s">
        <v>50</v>
      </c>
      <c r="L35" s="170" t="s">
        <v>51</v>
      </c>
      <c r="M35" s="171" t="s">
        <v>56</v>
      </c>
      <c r="N35" s="172" t="s">
        <v>51</v>
      </c>
      <c r="O35" s="173" t="s">
        <v>96</v>
      </c>
      <c r="P35" s="168" t="s">
        <v>54</v>
      </c>
      <c r="Q35" s="168"/>
    </row>
    <row r="36" customFormat="false" ht="43.3" hidden="false" customHeight="false" outlineLevel="0" collapsed="false">
      <c r="B36" s="492" t="s">
        <v>340</v>
      </c>
      <c r="C36" s="493"/>
      <c r="D36" s="494"/>
      <c r="E36" s="495" t="n">
        <v>0.665972222222222</v>
      </c>
      <c r="F36" s="496"/>
      <c r="G36" s="497" t="s">
        <v>322</v>
      </c>
      <c r="H36" s="70" t="n">
        <v>4.91</v>
      </c>
      <c r="I36" s="77" t="s">
        <v>58</v>
      </c>
      <c r="J36" s="498" t="s">
        <v>341</v>
      </c>
      <c r="K36" s="499"/>
      <c r="L36" s="500"/>
      <c r="M36" s="501"/>
      <c r="N36" s="502" t="s">
        <v>7</v>
      </c>
      <c r="O36" s="503"/>
      <c r="P36" s="181" t="s">
        <v>7</v>
      </c>
      <c r="Q36" s="182" t="s">
        <v>58</v>
      </c>
    </row>
    <row r="37" customFormat="false" ht="43.3" hidden="false" customHeight="false" outlineLevel="0" collapsed="false">
      <c r="B37" s="465" t="s">
        <v>320</v>
      </c>
      <c r="C37" s="504" t="n">
        <v>0.684722222222222</v>
      </c>
      <c r="D37" s="463" t="s">
        <v>321</v>
      </c>
      <c r="E37" s="462" t="n">
        <v>0.6875</v>
      </c>
      <c r="F37" s="505" t="s">
        <v>342</v>
      </c>
      <c r="G37" s="464" t="s">
        <v>316</v>
      </c>
      <c r="H37" s="70" t="n">
        <v>118</v>
      </c>
      <c r="I37" s="77" t="s">
        <v>62</v>
      </c>
      <c r="J37" s="465"/>
      <c r="K37" s="506"/>
      <c r="L37" s="507"/>
      <c r="M37" s="508" t="s">
        <v>7</v>
      </c>
      <c r="N37" s="502"/>
      <c r="O37" s="509"/>
      <c r="P37" s="70" t="s">
        <v>7</v>
      </c>
      <c r="Q37" s="76" t="s">
        <v>62</v>
      </c>
      <c r="T37" s="24" t="s">
        <v>7</v>
      </c>
    </row>
    <row r="38" customFormat="false" ht="43.3" hidden="false" customHeight="false" outlineLevel="0" collapsed="false">
      <c r="B38" s="465" t="s">
        <v>59</v>
      </c>
      <c r="C38" s="510" t="n">
        <v>0.704166666666667</v>
      </c>
      <c r="D38" s="463" t="n">
        <v>13</v>
      </c>
      <c r="E38" s="462"/>
      <c r="F38" s="511" t="s">
        <v>7</v>
      </c>
      <c r="G38" s="464"/>
      <c r="H38" s="70" t="n">
        <v>151</v>
      </c>
      <c r="I38" s="77" t="s">
        <v>56</v>
      </c>
      <c r="J38" s="465" t="s">
        <v>7</v>
      </c>
      <c r="K38" s="508" t="s">
        <v>7</v>
      </c>
      <c r="L38" s="496"/>
      <c r="M38" s="508"/>
      <c r="N38" s="502" t="s">
        <v>7</v>
      </c>
      <c r="O38" s="509"/>
      <c r="P38" s="70"/>
      <c r="Q38" s="76" t="s">
        <v>56</v>
      </c>
    </row>
    <row r="39" customFormat="false" ht="43.3" hidden="false" customHeight="false" outlineLevel="0" collapsed="false">
      <c r="B39" s="465"/>
      <c r="C39" s="462"/>
      <c r="D39" s="463"/>
      <c r="E39" s="462"/>
      <c r="F39" s="502"/>
      <c r="G39" s="464"/>
      <c r="H39" s="82" t="n">
        <v>0.0520833333333333</v>
      </c>
      <c r="I39" s="77" t="s">
        <v>69</v>
      </c>
      <c r="J39" s="465"/>
      <c r="K39" s="508"/>
      <c r="L39" s="496"/>
      <c r="M39" s="508" t="s">
        <v>7</v>
      </c>
      <c r="N39" s="502" t="s">
        <v>7</v>
      </c>
      <c r="O39" s="509" t="s">
        <v>7</v>
      </c>
      <c r="P39" s="82" t="n">
        <v>0</v>
      </c>
      <c r="Q39" s="76" t="s">
        <v>69</v>
      </c>
    </row>
    <row r="40" customFormat="false" ht="43.3" hidden="false" customHeight="false" outlineLevel="0" collapsed="false">
      <c r="B40" s="465"/>
      <c r="C40" s="462"/>
      <c r="D40" s="463"/>
      <c r="E40" s="462"/>
      <c r="F40" s="502" t="s">
        <v>7</v>
      </c>
      <c r="G40" s="464" t="s">
        <v>7</v>
      </c>
      <c r="H40" s="83" t="n">
        <v>0.2</v>
      </c>
      <c r="I40" s="84" t="s">
        <v>70</v>
      </c>
      <c r="J40" s="465"/>
      <c r="K40" s="508"/>
      <c r="L40" s="496"/>
      <c r="M40" s="508"/>
      <c r="N40" s="502"/>
      <c r="O40" s="509"/>
      <c r="P40" s="83" t="n">
        <v>0.2</v>
      </c>
      <c r="Q40" s="185" t="s">
        <v>70</v>
      </c>
    </row>
    <row r="41" customFormat="false" ht="43.3" hidden="false" customHeight="false" outlineLevel="0" collapsed="false">
      <c r="B41" s="512"/>
      <c r="C41" s="480"/>
      <c r="D41" s="513"/>
      <c r="E41" s="480"/>
      <c r="F41" s="514"/>
      <c r="G41" s="482"/>
      <c r="H41" s="96" t="n">
        <v>0.0625</v>
      </c>
      <c r="I41" s="188" t="s">
        <v>71</v>
      </c>
      <c r="J41" s="477"/>
      <c r="K41" s="515" t="s">
        <v>7</v>
      </c>
      <c r="L41" s="514"/>
      <c r="M41" s="515"/>
      <c r="N41" s="514"/>
      <c r="O41" s="516"/>
      <c r="P41" s="96" t="n">
        <f aca="false">P39*(100%+P40)</f>
        <v>0</v>
      </c>
      <c r="Q41" s="97" t="s">
        <v>71</v>
      </c>
    </row>
    <row r="42" customFormat="false" ht="37.5" hidden="false" customHeight="false" outlineLevel="0" collapsed="false">
      <c r="B42" s="154"/>
      <c r="C42" s="157"/>
      <c r="D42" s="156"/>
      <c r="E42" s="157"/>
      <c r="F42" s="190"/>
      <c r="G42" s="156"/>
      <c r="H42" s="161"/>
      <c r="I42" s="160"/>
      <c r="J42" s="191"/>
      <c r="K42" s="157"/>
      <c r="L42" s="156"/>
      <c r="M42" s="157"/>
      <c r="N42" s="156"/>
      <c r="O42" s="156"/>
      <c r="P42" s="161"/>
      <c r="Q42" s="192"/>
    </row>
    <row r="43" customFormat="false" ht="60" hidden="false" customHeight="true" outlineLevel="0" collapsed="false">
      <c r="B43" s="193" t="s">
        <v>101</v>
      </c>
      <c r="C43" s="193"/>
      <c r="D43" s="193"/>
      <c r="E43" s="193"/>
      <c r="F43" s="193"/>
      <c r="G43" s="193"/>
      <c r="H43" s="193"/>
      <c r="I43" s="193"/>
      <c r="J43" s="194" t="s">
        <v>102</v>
      </c>
      <c r="K43" s="194"/>
      <c r="L43" s="194"/>
      <c r="M43" s="194"/>
      <c r="N43" s="194"/>
      <c r="O43" s="194"/>
      <c r="P43" s="194"/>
      <c r="Q43" s="194"/>
    </row>
    <row r="44" customFormat="false" ht="43.3" hidden="false" customHeight="false" outlineLevel="0" collapsed="false">
      <c r="B44" s="465" t="s">
        <v>59</v>
      </c>
      <c r="C44" s="460"/>
      <c r="D44" s="461" t="s">
        <v>7</v>
      </c>
      <c r="E44" s="462" t="n">
        <v>0.441666666666667</v>
      </c>
      <c r="F44" s="463" t="n">
        <v>17</v>
      </c>
      <c r="G44" s="464" t="s">
        <v>314</v>
      </c>
      <c r="H44" s="196"/>
      <c r="I44" s="160"/>
      <c r="J44" s="465" t="s">
        <v>343</v>
      </c>
      <c r="K44" s="460"/>
      <c r="L44" s="466"/>
      <c r="M44" s="462" t="n">
        <v>0.601388888888889</v>
      </c>
      <c r="N44" s="463"/>
      <c r="O44" s="464" t="s">
        <v>344</v>
      </c>
      <c r="P44" s="160"/>
      <c r="Q44" s="192"/>
    </row>
    <row r="45" customFormat="false" ht="43.3" hidden="false" customHeight="false" outlineLevel="0" collapsed="false">
      <c r="B45" s="465" t="s">
        <v>317</v>
      </c>
      <c r="C45" s="462" t="n">
        <v>0.470138888888889</v>
      </c>
      <c r="D45" s="463" t="n">
        <v>3</v>
      </c>
      <c r="E45" s="462" t="n">
        <v>0.472916666666667</v>
      </c>
      <c r="F45" s="463" t="s">
        <v>134</v>
      </c>
      <c r="G45" s="464" t="s">
        <v>344</v>
      </c>
      <c r="H45" s="196"/>
      <c r="I45" s="160"/>
      <c r="J45" s="465" t="s">
        <v>345</v>
      </c>
      <c r="K45" s="462" t="n">
        <v>0.608333333333333</v>
      </c>
      <c r="L45" s="468" t="s">
        <v>134</v>
      </c>
      <c r="M45" s="462" t="n">
        <v>0.6125</v>
      </c>
      <c r="N45" s="463" t="n">
        <v>2</v>
      </c>
      <c r="O45" s="464" t="s">
        <v>314</v>
      </c>
      <c r="P45" s="160"/>
      <c r="Q45" s="192"/>
    </row>
    <row r="46" customFormat="false" ht="43.3" hidden="false" customHeight="false" outlineLevel="0" collapsed="false">
      <c r="B46" s="465" t="s">
        <v>343</v>
      </c>
      <c r="C46" s="462" t="n">
        <v>0.479861111111111</v>
      </c>
      <c r="D46" s="463"/>
      <c r="E46" s="462"/>
      <c r="F46" s="463" t="s">
        <v>7</v>
      </c>
      <c r="G46" s="464"/>
      <c r="H46" s="196"/>
      <c r="I46" s="160"/>
      <c r="J46" s="465" t="s">
        <v>59</v>
      </c>
      <c r="K46" s="462" t="n">
        <v>0.641666666666667</v>
      </c>
      <c r="L46" s="468" t="n">
        <v>16</v>
      </c>
      <c r="M46" s="462"/>
      <c r="N46" s="463"/>
      <c r="O46" s="464"/>
      <c r="P46" s="160"/>
      <c r="Q46" s="192"/>
    </row>
    <row r="47" customFormat="false" ht="43.3" hidden="false" customHeight="false" outlineLevel="0" collapsed="false">
      <c r="B47" s="465"/>
      <c r="C47" s="462"/>
      <c r="D47" s="463"/>
      <c r="E47" s="462"/>
      <c r="F47" s="463"/>
      <c r="G47" s="464" t="s">
        <v>7</v>
      </c>
      <c r="H47" s="196"/>
      <c r="I47" s="160"/>
      <c r="J47" s="465"/>
      <c r="K47" s="462"/>
      <c r="L47" s="468"/>
      <c r="M47" s="462" t="s">
        <v>7</v>
      </c>
      <c r="N47" s="463"/>
      <c r="O47" s="464" t="s">
        <v>7</v>
      </c>
      <c r="P47" s="160"/>
      <c r="Q47" s="192"/>
    </row>
    <row r="48" customFormat="false" ht="43.3" hidden="false" customHeight="false" outlineLevel="0" collapsed="false">
      <c r="B48" s="517"/>
      <c r="C48" s="518" t="s">
        <v>7</v>
      </c>
      <c r="D48" s="519"/>
      <c r="E48" s="518"/>
      <c r="F48" s="519" t="s">
        <v>7</v>
      </c>
      <c r="G48" s="520"/>
      <c r="H48" s="196"/>
      <c r="I48" s="160"/>
      <c r="J48" s="517"/>
      <c r="K48" s="518"/>
      <c r="L48" s="474"/>
      <c r="M48" s="518" t="s">
        <v>7</v>
      </c>
      <c r="N48" s="519"/>
      <c r="O48" s="520"/>
      <c r="P48" s="160"/>
      <c r="Q48" s="206" t="s">
        <v>109</v>
      </c>
    </row>
    <row r="49" customFormat="false" ht="24.75" hidden="false" customHeight="true" outlineLevel="0" collapsed="false">
      <c r="B49" s="521" t="s">
        <v>110</v>
      </c>
      <c r="C49" s="521"/>
      <c r="D49" s="521"/>
      <c r="E49" s="521"/>
      <c r="F49" s="521"/>
      <c r="G49" s="521"/>
      <c r="H49" s="521"/>
      <c r="I49" s="521"/>
      <c r="J49" s="208" t="s">
        <v>111</v>
      </c>
      <c r="K49" s="208"/>
      <c r="L49" s="208"/>
      <c r="M49" s="208"/>
      <c r="N49" s="208"/>
      <c r="O49" s="208"/>
      <c r="P49" s="208"/>
      <c r="Q49" s="208"/>
      <c r="R49" s="24" t="s">
        <v>7</v>
      </c>
      <c r="S49" s="24" t="s">
        <v>7</v>
      </c>
      <c r="T49" s="24" t="s">
        <v>7</v>
      </c>
      <c r="U49" s="24" t="s">
        <v>7</v>
      </c>
    </row>
    <row r="50" customFormat="false" ht="24.75" hidden="false" customHeight="true" outlineLevel="0" collapsed="false">
      <c r="B50" s="521"/>
      <c r="C50" s="521"/>
      <c r="D50" s="521"/>
      <c r="E50" s="521"/>
      <c r="F50" s="521"/>
      <c r="G50" s="521"/>
      <c r="H50" s="521"/>
      <c r="I50" s="521"/>
      <c r="J50" s="208"/>
      <c r="K50" s="208"/>
      <c r="L50" s="208"/>
      <c r="M50" s="208"/>
      <c r="N50" s="208"/>
      <c r="O50" s="208"/>
      <c r="P50" s="208"/>
      <c r="Q50" s="208"/>
    </row>
    <row r="51" customFormat="false" ht="24.75" hidden="false" customHeight="true" outlineLevel="0" collapsed="false">
      <c r="B51" s="521"/>
      <c r="C51" s="521"/>
      <c r="D51" s="521"/>
      <c r="E51" s="521"/>
      <c r="F51" s="521"/>
      <c r="G51" s="521"/>
      <c r="H51" s="521"/>
      <c r="I51" s="521"/>
      <c r="J51" s="208"/>
      <c r="K51" s="208"/>
      <c r="L51" s="208"/>
      <c r="M51" s="208"/>
      <c r="N51" s="208"/>
      <c r="O51" s="208"/>
      <c r="P51" s="208"/>
      <c r="Q51" s="208"/>
    </row>
    <row r="52" customFormat="false" ht="24.75" hidden="false" customHeight="true" outlineLevel="0" collapsed="false">
      <c r="B52" s="521"/>
      <c r="C52" s="521"/>
      <c r="D52" s="521"/>
      <c r="E52" s="521"/>
      <c r="F52" s="521"/>
      <c r="G52" s="521"/>
      <c r="H52" s="521"/>
      <c r="I52" s="521"/>
      <c r="J52" s="208"/>
      <c r="K52" s="208"/>
      <c r="L52" s="208"/>
      <c r="M52" s="208"/>
      <c r="N52" s="208"/>
      <c r="O52" s="208"/>
      <c r="P52" s="208"/>
      <c r="Q52" s="208"/>
    </row>
    <row r="53" customFormat="false" ht="24.75" hidden="false" customHeight="true" outlineLevel="0" collapsed="false">
      <c r="B53" s="521"/>
      <c r="C53" s="521"/>
      <c r="D53" s="521"/>
      <c r="E53" s="521"/>
      <c r="F53" s="521"/>
      <c r="G53" s="521"/>
      <c r="H53" s="521"/>
      <c r="I53" s="521"/>
      <c r="J53" s="208"/>
      <c r="K53" s="208"/>
      <c r="L53" s="208"/>
      <c r="M53" s="208"/>
      <c r="N53" s="208"/>
      <c r="O53" s="208"/>
      <c r="P53" s="208"/>
      <c r="Q53" s="208"/>
    </row>
    <row r="54" customFormat="false" ht="19.5" hidden="false" customHeight="true" outlineLevel="0" collapsed="false">
      <c r="B54" s="521"/>
      <c r="C54" s="521"/>
      <c r="D54" s="521"/>
      <c r="E54" s="521"/>
      <c r="F54" s="521"/>
      <c r="G54" s="521"/>
      <c r="H54" s="521"/>
      <c r="I54" s="521"/>
      <c r="J54" s="208"/>
      <c r="K54" s="208"/>
      <c r="L54" s="208"/>
      <c r="M54" s="208"/>
      <c r="N54" s="208"/>
      <c r="O54" s="208"/>
      <c r="P54" s="208"/>
      <c r="Q54" s="208"/>
    </row>
    <row r="55" customFormat="false" ht="37.5" hidden="false" customHeight="false" outlineLevel="0" collapsed="false">
      <c r="M55" s="116"/>
      <c r="N55" s="117"/>
      <c r="O55" s="117"/>
      <c r="P55" s="117"/>
      <c r="Q55" s="117"/>
    </row>
    <row r="56" customFormat="false" ht="37.5" hidden="false" customHeight="false" outlineLevel="0" collapsed="false">
      <c r="B56" s="209" t="s">
        <v>112</v>
      </c>
      <c r="N56" s="106"/>
      <c r="O56" s="106"/>
      <c r="P56" s="151"/>
      <c r="Q56" s="210"/>
    </row>
    <row r="57" customFormat="false" ht="37.5" hidden="false" customHeight="false" outlineLevel="0" collapsed="false">
      <c r="B57" s="211" t="s">
        <v>113</v>
      </c>
      <c r="C57" s="212" t="s">
        <v>93</v>
      </c>
      <c r="D57" s="112" t="n">
        <f aca="false" t="array" ref="D57:D57">INDEX(C11:C14,COUNT(C11:C14))+H15</f>
        <v>0.499305555555556</v>
      </c>
      <c r="E57" s="213"/>
      <c r="F57" s="213"/>
      <c r="G57" s="213"/>
      <c r="H57" s="213"/>
      <c r="I57" s="213"/>
      <c r="J57" s="114" t="s">
        <v>114</v>
      </c>
      <c r="K57" s="212" t="s">
        <v>93</v>
      </c>
      <c r="L57" s="112" t="n">
        <f aca="false" t="array" ref="L57:L57">INDEX(K11:K14,COUNT(K11:K14))+P15</f>
        <v>0.467361111111111</v>
      </c>
    </row>
    <row r="58" customFormat="false" ht="37.5" hidden="false" customHeight="false" outlineLevel="0" collapsed="false">
      <c r="B58" s="147" t="s">
        <v>115</v>
      </c>
      <c r="C58" s="148" t="s">
        <v>93</v>
      </c>
      <c r="D58" s="149" t="n">
        <f aca="false">C25+H41</f>
        <v>0.645833333333333</v>
      </c>
      <c r="E58" s="150" t="s">
        <v>7</v>
      </c>
      <c r="F58" s="215" t="s">
        <v>116</v>
      </c>
      <c r="G58" s="215"/>
      <c r="H58" s="522" t="n">
        <f aca="false">C37-D58</f>
        <v>0.0388888888888889</v>
      </c>
      <c r="I58" s="122"/>
      <c r="J58" s="148" t="s">
        <v>117</v>
      </c>
      <c r="K58" s="148" t="s">
        <v>93</v>
      </c>
      <c r="L58" s="149" t="n">
        <f aca="false">C25+P41</f>
        <v>0.583333333333333</v>
      </c>
      <c r="N58" s="215" t="s">
        <v>116</v>
      </c>
      <c r="O58" s="215"/>
      <c r="P58" s="116" t="n">
        <f aca="false">K37-L58</f>
        <v>-0.583333333333333</v>
      </c>
    </row>
    <row r="61" customFormat="false" ht="37.5" hidden="false" customHeight="false" outlineLevel="0" collapsed="false">
      <c r="B61" s="218"/>
      <c r="C61" s="219"/>
      <c r="D61" s="48"/>
      <c r="E61" s="219"/>
      <c r="F61" s="219"/>
      <c r="G61" s="219"/>
      <c r="H61" s="219"/>
      <c r="I61" s="164"/>
      <c r="J61" s="220"/>
      <c r="K61" s="164"/>
      <c r="L61" s="221"/>
      <c r="M61" s="50"/>
      <c r="N61" s="219"/>
      <c r="O61" s="219"/>
      <c r="P61" s="164"/>
      <c r="Q61" s="164"/>
    </row>
    <row r="62" customFormat="false" ht="37.5" hidden="false" customHeight="false" outlineLevel="0" collapsed="false">
      <c r="B62" s="218"/>
      <c r="C62" s="219"/>
      <c r="D62" s="48"/>
      <c r="E62" s="219"/>
      <c r="F62" s="219"/>
      <c r="G62" s="219"/>
      <c r="H62" s="219"/>
      <c r="I62" s="164"/>
      <c r="J62" s="220"/>
      <c r="K62" s="164"/>
      <c r="L62" s="221"/>
      <c r="M62" s="50"/>
      <c r="N62" s="219"/>
      <c r="O62" s="219"/>
      <c r="P62" s="164"/>
      <c r="Q62" s="164"/>
    </row>
    <row r="63" customFormat="false" ht="37.5" hidden="false" customHeight="false" outlineLevel="0" collapsed="false">
      <c r="B63" s="222" t="s">
        <v>118</v>
      </c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</row>
    <row r="64" customFormat="false" ht="37.5" hidden="false" customHeight="false" outlineLevel="0" collapsed="false">
      <c r="B64" s="218"/>
      <c r="C64" s="219"/>
      <c r="D64" s="48"/>
      <c r="E64" s="219"/>
      <c r="F64" s="219"/>
      <c r="G64" s="219"/>
      <c r="H64" s="219"/>
      <c r="I64" s="164"/>
      <c r="J64" s="220"/>
      <c r="K64" s="164"/>
      <c r="L64" s="221"/>
      <c r="M64" s="50"/>
      <c r="N64" s="219"/>
      <c r="O64" s="219"/>
      <c r="P64" s="164"/>
      <c r="Q64" s="164"/>
    </row>
    <row r="65" customFormat="false" ht="37.5" hidden="false" customHeight="false" outlineLevel="0" collapsed="false">
      <c r="B65" s="218"/>
      <c r="C65" s="219"/>
      <c r="D65" s="48"/>
      <c r="E65" s="219"/>
      <c r="F65" s="219"/>
      <c r="G65" s="219"/>
      <c r="H65" s="219"/>
      <c r="I65" s="164"/>
      <c r="J65" s="220"/>
      <c r="K65" s="164"/>
      <c r="L65" s="221"/>
      <c r="M65" s="223" t="s">
        <v>119</v>
      </c>
      <c r="N65" s="223"/>
      <c r="O65" s="223"/>
      <c r="P65" s="223"/>
      <c r="Q65" s="223"/>
    </row>
    <row r="66" customFormat="false" ht="37.5" hidden="false" customHeight="false" outlineLevel="0" collapsed="false">
      <c r="B66" s="218" t="s">
        <v>120</v>
      </c>
      <c r="C66" s="224"/>
      <c r="D66" s="224"/>
      <c r="E66" s="224"/>
      <c r="F66" s="224"/>
      <c r="G66" s="224"/>
      <c r="H66" s="224"/>
      <c r="I66" s="224"/>
      <c r="J66" s="224"/>
      <c r="K66" s="225"/>
      <c r="L66" s="226"/>
      <c r="M66" s="227"/>
      <c r="N66" s="225"/>
      <c r="O66" s="228"/>
      <c r="P66" s="225"/>
      <c r="Q66" s="225"/>
    </row>
    <row r="67" customFormat="false" ht="37.5" hidden="false" customHeight="false" outlineLevel="0" collapsed="false">
      <c r="B67" s="218"/>
      <c r="C67" s="224"/>
      <c r="D67" s="224"/>
      <c r="E67" s="224"/>
      <c r="F67" s="224"/>
      <c r="G67" s="224"/>
      <c r="H67" s="224"/>
      <c r="I67" s="224"/>
      <c r="J67" s="224"/>
      <c r="K67" s="225"/>
      <c r="L67" s="226"/>
      <c r="M67" s="229" t="s">
        <v>121</v>
      </c>
      <c r="N67" s="225"/>
      <c r="O67" s="230" t="s">
        <v>7</v>
      </c>
      <c r="P67" s="225"/>
      <c r="Q67" s="225"/>
    </row>
    <row r="68" customFormat="false" ht="37.5" hidden="false" customHeight="false" outlineLevel="0" collapsed="false">
      <c r="B68" s="231"/>
      <c r="C68" s="224"/>
      <c r="D68" s="224"/>
      <c r="E68" s="224"/>
      <c r="F68" s="224"/>
      <c r="G68" s="224"/>
      <c r="H68" s="224"/>
      <c r="I68" s="224"/>
      <c r="J68" s="224"/>
      <c r="K68" s="225"/>
      <c r="L68" s="226"/>
      <c r="M68" s="227"/>
      <c r="N68" s="225"/>
      <c r="O68" s="228"/>
      <c r="P68" s="225"/>
      <c r="Q68" s="225"/>
    </row>
    <row r="69" customFormat="false" ht="37.5" hidden="false" customHeight="true" outlineLevel="0" collapsed="false">
      <c r="K69" s="225"/>
      <c r="L69" s="226"/>
      <c r="M69" s="232" t="s">
        <v>122</v>
      </c>
      <c r="N69" s="225"/>
      <c r="O69" s="230"/>
      <c r="P69" s="225"/>
      <c r="Q69" s="225"/>
    </row>
    <row r="70" customFormat="false" ht="37.5" hidden="false" customHeight="false" outlineLevel="0" collapsed="false">
      <c r="C70" s="233"/>
      <c r="D70" s="233"/>
      <c r="E70" s="233"/>
      <c r="F70" s="233"/>
      <c r="G70" s="233"/>
      <c r="H70" s="233"/>
      <c r="I70" s="233"/>
      <c r="J70" s="233"/>
      <c r="K70" s="225"/>
      <c r="L70" s="226"/>
      <c r="M70" s="227" t="s">
        <v>7</v>
      </c>
      <c r="N70" s="225"/>
      <c r="O70" s="228" t="s">
        <v>7</v>
      </c>
      <c r="P70" s="225"/>
      <c r="Q70" s="225"/>
    </row>
    <row r="71" customFormat="false" ht="37.5" hidden="false" customHeight="false" outlineLevel="0" collapsed="false">
      <c r="B71" s="231" t="s">
        <v>123</v>
      </c>
      <c r="C71" s="233"/>
      <c r="D71" s="233"/>
      <c r="E71" s="233"/>
      <c r="F71" s="233"/>
      <c r="G71" s="233"/>
      <c r="H71" s="233"/>
      <c r="I71" s="233"/>
      <c r="J71" s="233"/>
      <c r="K71" s="225"/>
      <c r="L71" s="226"/>
      <c r="M71" s="227" t="s">
        <v>124</v>
      </c>
      <c r="N71" s="225"/>
      <c r="O71" s="230" t="s">
        <v>7</v>
      </c>
      <c r="P71" s="225"/>
      <c r="Q71" s="225"/>
    </row>
    <row r="72" customFormat="false" ht="37.5" hidden="false" customHeight="false" outlineLevel="0" collapsed="false">
      <c r="B72" s="231"/>
      <c r="C72" s="233"/>
      <c r="D72" s="233"/>
      <c r="E72" s="233"/>
      <c r="F72" s="233"/>
      <c r="G72" s="233"/>
      <c r="H72" s="233"/>
      <c r="I72" s="233"/>
      <c r="J72" s="233"/>
      <c r="K72" s="225"/>
      <c r="L72" s="226"/>
      <c r="M72" s="50"/>
      <c r="N72" s="219"/>
      <c r="O72" s="228"/>
      <c r="P72" s="225"/>
      <c r="Q72" s="225"/>
    </row>
    <row r="73" customFormat="false" ht="37.5" hidden="false" customHeight="false" outlineLevel="0" collapsed="false">
      <c r="B73" s="231"/>
      <c r="C73" s="219"/>
      <c r="D73" s="48"/>
      <c r="E73" s="219"/>
      <c r="F73" s="219"/>
      <c r="G73" s="219"/>
      <c r="H73" s="219"/>
      <c r="I73" s="164"/>
      <c r="J73" s="220"/>
      <c r="K73" s="225"/>
      <c r="L73" s="226"/>
      <c r="M73" s="50" t="s">
        <v>125</v>
      </c>
      <c r="N73" s="219"/>
      <c r="O73" s="230" t="n">
        <f aca="false">SUM(O67:O72)</f>
        <v>0</v>
      </c>
      <c r="P73" s="225"/>
      <c r="Q73" s="225"/>
    </row>
    <row r="74" customFormat="false" ht="37.5" hidden="false" customHeight="false" outlineLevel="0" collapsed="false">
      <c r="B74" s="231" t="s">
        <v>126</v>
      </c>
      <c r="C74" s="224"/>
      <c r="D74" s="224"/>
      <c r="E74" s="224"/>
      <c r="F74" s="224"/>
      <c r="G74" s="224"/>
      <c r="H74" s="224"/>
      <c r="I74" s="224"/>
      <c r="J74" s="224"/>
      <c r="K74" s="225"/>
      <c r="L74" s="226"/>
      <c r="M74" s="50"/>
      <c r="N74" s="219"/>
      <c r="O74" s="228"/>
      <c r="P74" s="225"/>
      <c r="Q74" s="225"/>
    </row>
    <row r="75" customFormat="false" ht="37.5" hidden="false" customHeight="false" outlineLevel="0" collapsed="false">
      <c r="B75" s="231"/>
      <c r="C75" s="224"/>
      <c r="D75" s="224"/>
      <c r="E75" s="224"/>
      <c r="F75" s="224"/>
      <c r="G75" s="224"/>
      <c r="H75" s="224"/>
      <c r="I75" s="224"/>
      <c r="J75" s="224"/>
      <c r="K75" s="164"/>
      <c r="L75" s="221"/>
      <c r="N75" s="164"/>
      <c r="O75" s="164"/>
      <c r="P75" s="164"/>
      <c r="Q75" s="234"/>
    </row>
    <row r="76" customFormat="false" ht="37.5" hidden="false" customHeight="false" outlineLevel="0" collapsed="false">
      <c r="B76" s="218"/>
      <c r="C76" s="224"/>
      <c r="D76" s="224"/>
      <c r="E76" s="224"/>
      <c r="F76" s="224"/>
      <c r="G76" s="224"/>
      <c r="H76" s="224"/>
      <c r="I76" s="224"/>
      <c r="J76" s="224"/>
      <c r="K76" s="164"/>
      <c r="L76" s="221"/>
      <c r="M76" s="235"/>
      <c r="N76" s="235"/>
      <c r="O76" s="235"/>
      <c r="P76" s="235"/>
      <c r="Q76" s="235"/>
    </row>
    <row r="77" customFormat="false" ht="37.5" hidden="false" customHeight="false" outlineLevel="0" collapsed="false">
      <c r="C77" s="164"/>
      <c r="D77" s="236"/>
      <c r="E77" s="164"/>
      <c r="F77" s="164"/>
      <c r="G77" s="164"/>
      <c r="H77" s="164"/>
      <c r="I77" s="164"/>
      <c r="J77" s="164"/>
      <c r="K77" s="164"/>
      <c r="L77" s="221"/>
      <c r="M77" s="50"/>
      <c r="N77" s="219"/>
      <c r="O77" s="234"/>
      <c r="P77" s="234"/>
      <c r="Q77" s="234"/>
    </row>
    <row r="78" customFormat="false" ht="37.5" hidden="false" customHeight="false" outlineLevel="0" collapsed="false">
      <c r="B78" s="237" t="s">
        <v>127</v>
      </c>
      <c r="C78" s="224"/>
      <c r="D78" s="224"/>
      <c r="E78" s="224"/>
      <c r="F78" s="224"/>
      <c r="G78" s="224"/>
      <c r="H78" s="224"/>
      <c r="I78" s="224"/>
      <c r="J78" s="224"/>
      <c r="K78" s="164"/>
      <c r="L78" s="221"/>
      <c r="M78" s="408"/>
      <c r="N78" s="408"/>
      <c r="O78" s="408"/>
      <c r="P78" s="408"/>
      <c r="Q78" s="408"/>
    </row>
    <row r="79" customFormat="false" ht="37.5" hidden="false" customHeight="false" outlineLevel="0" collapsed="false">
      <c r="B79" s="218"/>
      <c r="C79" s="224"/>
      <c r="D79" s="224"/>
      <c r="E79" s="224"/>
      <c r="F79" s="224"/>
      <c r="G79" s="224"/>
      <c r="H79" s="224"/>
      <c r="I79" s="224"/>
      <c r="J79" s="224"/>
      <c r="K79" s="164"/>
      <c r="L79" s="221"/>
      <c r="M79" s="408"/>
      <c r="N79" s="408"/>
      <c r="O79" s="408"/>
      <c r="P79" s="408"/>
      <c r="Q79" s="408"/>
    </row>
    <row r="80" customFormat="false" ht="37.5" hidden="false" customHeight="false" outlineLevel="0" collapsed="false">
      <c r="C80" s="224"/>
      <c r="D80" s="224"/>
      <c r="E80" s="224"/>
      <c r="F80" s="224"/>
      <c r="G80" s="224"/>
      <c r="H80" s="224"/>
      <c r="I80" s="224"/>
      <c r="J80" s="224"/>
      <c r="M80" s="408"/>
      <c r="N80" s="408"/>
      <c r="O80" s="408"/>
      <c r="P80" s="408"/>
      <c r="Q80" s="408"/>
    </row>
    <row r="81" customFormat="false" ht="37.5" hidden="false" customHeight="false" outlineLevel="0" collapsed="false">
      <c r="C81" s="224"/>
      <c r="D81" s="224"/>
      <c r="E81" s="224"/>
      <c r="F81" s="224"/>
      <c r="G81" s="224"/>
      <c r="H81" s="224"/>
      <c r="I81" s="224"/>
      <c r="J81" s="224"/>
      <c r="M81" s="408"/>
      <c r="N81" s="408"/>
      <c r="O81" s="408"/>
      <c r="P81" s="408"/>
      <c r="Q81" s="408"/>
    </row>
  </sheetData>
  <mergeCells count="41">
    <mergeCell ref="O2:Q2"/>
    <mergeCell ref="B4:I6"/>
    <mergeCell ref="J4:K5"/>
    <mergeCell ref="L4:N5"/>
    <mergeCell ref="O4:Q6"/>
    <mergeCell ref="J6:K6"/>
    <mergeCell ref="L6:N6"/>
    <mergeCell ref="B8:I8"/>
    <mergeCell ref="J8:Q8"/>
    <mergeCell ref="H9:I9"/>
    <mergeCell ref="P9:Q9"/>
    <mergeCell ref="B16:I19"/>
    <mergeCell ref="J16:Q19"/>
    <mergeCell ref="C20:I20"/>
    <mergeCell ref="K20:Q20"/>
    <mergeCell ref="D24:I24"/>
    <mergeCell ref="J24:Q24"/>
    <mergeCell ref="D25:I25"/>
    <mergeCell ref="J25:Q25"/>
    <mergeCell ref="B27:I27"/>
    <mergeCell ref="J27:Q27"/>
    <mergeCell ref="B28:I31"/>
    <mergeCell ref="J28:Q31"/>
    <mergeCell ref="C32:I32"/>
    <mergeCell ref="K32:Q32"/>
    <mergeCell ref="H35:I35"/>
    <mergeCell ref="P35:Q35"/>
    <mergeCell ref="B43:I43"/>
    <mergeCell ref="J43:Q43"/>
    <mergeCell ref="B49:I54"/>
    <mergeCell ref="J49:Q54"/>
    <mergeCell ref="F58:G58"/>
    <mergeCell ref="N58:O58"/>
    <mergeCell ref="B63:Q63"/>
    <mergeCell ref="M65:Q65"/>
    <mergeCell ref="C66:J68"/>
    <mergeCell ref="C70:J72"/>
    <mergeCell ref="C74:J76"/>
    <mergeCell ref="M76:Q76"/>
    <mergeCell ref="C78:J81"/>
    <mergeCell ref="M78:Q81"/>
  </mergeCells>
  <hyperlinks>
    <hyperlink ref="J6" r:id="rId1" display="h.e.isler@hispeed.ch"/>
    <hyperlink ref="C20" r:id="rId2" display="2025 Frick VM A"/>
    <hyperlink ref="K20" r:id="rId3" display="2025 Zeihen VM B"/>
    <hyperlink ref="C32" r:id="rId4" display="2025 Herznach NM A / B"/>
  </hyperlink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true"/>
  </sheetPr>
  <dimension ref="B1:U81"/>
  <sheetViews>
    <sheetView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selection pane="topLeft" activeCell="J44" activeCellId="0" sqref="J44"/>
    </sheetView>
  </sheetViews>
  <sheetFormatPr defaultColWidth="9.33203125" defaultRowHeight="37.5" zeroHeight="false" outlineLevelRow="0" outlineLevelCol="0"/>
  <cols>
    <col collapsed="false" customWidth="true" hidden="false" outlineLevel="0" max="1" min="1" style="523" width="0.89"/>
    <col collapsed="false" customWidth="true" hidden="false" outlineLevel="0" max="2" min="2" style="523" width="56.11"/>
    <col collapsed="false" customWidth="true" hidden="false" outlineLevel="0" max="7" min="3" style="524" width="17.89"/>
    <col collapsed="false" customWidth="true" hidden="false" outlineLevel="0" max="8" min="8" style="524" width="12.44"/>
    <col collapsed="false" customWidth="true" hidden="false" outlineLevel="0" max="9" min="9" style="524" width="11"/>
    <col collapsed="false" customWidth="true" hidden="false" outlineLevel="0" max="10" min="10" style="524" width="55.89"/>
    <col collapsed="false" customWidth="true" hidden="false" outlineLevel="0" max="11" min="11" style="524" width="17.89"/>
    <col collapsed="false" customWidth="true" hidden="false" outlineLevel="0" max="12" min="12" style="525" width="17.89"/>
    <col collapsed="false" customWidth="true" hidden="false" outlineLevel="0" max="13" min="13" style="526" width="17.89"/>
    <col collapsed="false" customWidth="true" hidden="false" outlineLevel="0" max="15" min="14" style="524" width="17.89"/>
    <col collapsed="false" customWidth="true" hidden="false" outlineLevel="0" max="16" min="16" style="524" width="13.66"/>
    <col collapsed="false" customWidth="true" hidden="false" outlineLevel="0" max="17" min="17" style="524" width="11"/>
    <col collapsed="false" customWidth="false" hidden="false" outlineLevel="0" max="16384" min="18" style="523" width="9.33"/>
  </cols>
  <sheetData>
    <row r="1" customFormat="false" ht="37.5" hidden="false" customHeight="false" outlineLevel="0" collapsed="false">
      <c r="B1" s="527"/>
      <c r="C1" s="528"/>
      <c r="D1" s="528"/>
      <c r="E1" s="528"/>
      <c r="F1" s="528"/>
      <c r="G1" s="528"/>
      <c r="H1" s="528"/>
      <c r="I1" s="528"/>
      <c r="J1" s="528"/>
      <c r="K1" s="528"/>
      <c r="L1" s="529"/>
      <c r="M1" s="530"/>
      <c r="N1" s="528"/>
      <c r="O1" s="528"/>
      <c r="P1" s="528"/>
      <c r="Q1" s="531"/>
    </row>
    <row r="2" customFormat="false" ht="43.3" hidden="false" customHeight="false" outlineLevel="0" collapsed="false">
      <c r="B2" s="532"/>
      <c r="N2" s="533" t="s">
        <v>45</v>
      </c>
      <c r="O2" s="534" t="s">
        <v>346</v>
      </c>
      <c r="P2" s="534"/>
      <c r="Q2" s="534"/>
    </row>
    <row r="3" customFormat="false" ht="37.5" hidden="false" customHeight="false" outlineLevel="0" collapsed="false">
      <c r="B3" s="535"/>
      <c r="Q3" s="536"/>
    </row>
    <row r="4" customFormat="false" ht="19.5" hidden="false" customHeight="true" outlineLevel="0" collapsed="false">
      <c r="B4" s="537" t="s">
        <v>347</v>
      </c>
      <c r="C4" s="537"/>
      <c r="D4" s="537"/>
      <c r="E4" s="537"/>
      <c r="F4" s="537"/>
      <c r="G4" s="537"/>
      <c r="H4" s="537"/>
      <c r="I4" s="537"/>
      <c r="J4" s="538" t="s">
        <v>14</v>
      </c>
      <c r="K4" s="538"/>
      <c r="L4" s="539" t="s">
        <v>348</v>
      </c>
      <c r="M4" s="539"/>
      <c r="N4" s="539"/>
      <c r="O4" s="540" t="n">
        <v>1.5125</v>
      </c>
      <c r="P4" s="540"/>
      <c r="Q4" s="540"/>
    </row>
    <row r="5" customFormat="false" ht="19.5" hidden="false" customHeight="true" outlineLevel="0" collapsed="false">
      <c r="B5" s="537"/>
      <c r="C5" s="537"/>
      <c r="D5" s="537"/>
      <c r="E5" s="537"/>
      <c r="F5" s="537"/>
      <c r="G5" s="537"/>
      <c r="H5" s="537"/>
      <c r="I5" s="537"/>
      <c r="J5" s="538"/>
      <c r="K5" s="538"/>
      <c r="L5" s="539"/>
      <c r="M5" s="539"/>
      <c r="N5" s="539"/>
      <c r="O5" s="540"/>
      <c r="P5" s="540"/>
      <c r="Q5" s="540"/>
    </row>
    <row r="6" customFormat="false" ht="37.5" hidden="false" customHeight="false" outlineLevel="0" collapsed="false">
      <c r="B6" s="537"/>
      <c r="C6" s="537"/>
      <c r="D6" s="537"/>
      <c r="E6" s="537"/>
      <c r="F6" s="537"/>
      <c r="G6" s="537"/>
      <c r="H6" s="537"/>
      <c r="I6" s="537"/>
      <c r="J6" s="541" t="s">
        <v>349</v>
      </c>
      <c r="K6" s="541"/>
      <c r="L6" s="542" t="str">
        <f aca="false">HYPERLINK("mailto:"&amp;K6,"Anmeldung")</f>
        <v>Anmeldung</v>
      </c>
      <c r="M6" s="542"/>
      <c r="N6" s="542"/>
      <c r="O6" s="540"/>
      <c r="P6" s="540"/>
      <c r="Q6" s="540"/>
    </row>
    <row r="7" customFormat="false" ht="37.5" hidden="false" customHeight="false" outlineLevel="0" collapsed="false">
      <c r="B7" s="543"/>
      <c r="C7" s="544"/>
      <c r="D7" s="545"/>
      <c r="E7" s="544"/>
      <c r="F7" s="544"/>
      <c r="G7" s="544"/>
      <c r="H7" s="544"/>
      <c r="I7" s="544"/>
      <c r="J7" s="546"/>
      <c r="K7" s="547"/>
      <c r="L7" s="548"/>
      <c r="M7" s="549"/>
      <c r="N7" s="550"/>
      <c r="O7" s="550"/>
      <c r="P7" s="551"/>
      <c r="Q7" s="552"/>
    </row>
    <row r="8" customFormat="false" ht="60" hidden="false" customHeight="true" outlineLevel="0" collapsed="false">
      <c r="B8" s="553" t="s">
        <v>47</v>
      </c>
      <c r="C8" s="553"/>
      <c r="D8" s="553"/>
      <c r="E8" s="553"/>
      <c r="F8" s="553"/>
      <c r="G8" s="553"/>
      <c r="H8" s="553"/>
      <c r="I8" s="553"/>
      <c r="J8" s="553" t="s">
        <v>48</v>
      </c>
      <c r="K8" s="553"/>
      <c r="L8" s="553"/>
      <c r="M8" s="553"/>
      <c r="N8" s="553"/>
      <c r="O8" s="553"/>
      <c r="P8" s="553"/>
      <c r="Q8" s="553"/>
    </row>
    <row r="9" customFormat="false" ht="37.5" hidden="false" customHeight="false" outlineLevel="0" collapsed="false">
      <c r="B9" s="554" t="s">
        <v>49</v>
      </c>
      <c r="C9" s="555" t="s">
        <v>50</v>
      </c>
      <c r="D9" s="556" t="s">
        <v>51</v>
      </c>
      <c r="E9" s="555" t="s">
        <v>52</v>
      </c>
      <c r="F9" s="555" t="s">
        <v>51</v>
      </c>
      <c r="G9" s="555" t="s">
        <v>53</v>
      </c>
      <c r="H9" s="557" t="s">
        <v>54</v>
      </c>
      <c r="I9" s="557"/>
      <c r="J9" s="558" t="s">
        <v>55</v>
      </c>
      <c r="K9" s="559" t="s">
        <v>50</v>
      </c>
      <c r="L9" s="560" t="s">
        <v>51</v>
      </c>
      <c r="M9" s="561" t="s">
        <v>56</v>
      </c>
      <c r="N9" s="559" t="s">
        <v>51</v>
      </c>
      <c r="O9" s="559" t="s">
        <v>53</v>
      </c>
      <c r="P9" s="562" t="s">
        <v>54</v>
      </c>
      <c r="Q9" s="562"/>
    </row>
    <row r="10" customFormat="false" ht="43.3" hidden="false" customHeight="false" outlineLevel="0" collapsed="false">
      <c r="B10" s="563" t="s">
        <v>59</v>
      </c>
      <c r="C10" s="564"/>
      <c r="D10" s="565"/>
      <c r="E10" s="566" t="n">
        <v>0.360416666666667</v>
      </c>
      <c r="F10" s="567" t="s">
        <v>100</v>
      </c>
      <c r="G10" s="568" t="s">
        <v>350</v>
      </c>
      <c r="H10" s="569" t="n">
        <v>6.63</v>
      </c>
      <c r="I10" s="570" t="s">
        <v>58</v>
      </c>
      <c r="J10" s="571" t="s">
        <v>59</v>
      </c>
      <c r="K10" s="564"/>
      <c r="L10" s="572"/>
      <c r="M10" s="566" t="n">
        <v>0.383333333333333</v>
      </c>
      <c r="N10" s="567" t="n">
        <v>33</v>
      </c>
      <c r="O10" s="568" t="s">
        <v>193</v>
      </c>
      <c r="P10" s="573" t="n">
        <v>5.04</v>
      </c>
      <c r="Q10" s="574" t="s">
        <v>58</v>
      </c>
    </row>
    <row r="11" customFormat="false" ht="43.3" hidden="false" customHeight="false" outlineLevel="0" collapsed="false">
      <c r="B11" s="575" t="s">
        <v>351</v>
      </c>
      <c r="C11" s="566" t="n">
        <v>0.380555555555556</v>
      </c>
      <c r="D11" s="567" t="n">
        <v>3</v>
      </c>
      <c r="E11" s="566" t="n">
        <v>0.382638888888889</v>
      </c>
      <c r="F11" s="567" t="n">
        <v>2</v>
      </c>
      <c r="G11" s="568" t="s">
        <v>352</v>
      </c>
      <c r="H11" s="569" t="n">
        <v>378</v>
      </c>
      <c r="I11" s="576" t="s">
        <v>62</v>
      </c>
      <c r="J11" s="571" t="s">
        <v>353</v>
      </c>
      <c r="K11" s="566" t="n">
        <v>0.411111111111111</v>
      </c>
      <c r="L11" s="577" t="n">
        <v>3</v>
      </c>
      <c r="M11" s="566" t="n">
        <v>0.417361111111111</v>
      </c>
      <c r="N11" s="567"/>
      <c r="O11" s="568" t="s">
        <v>354</v>
      </c>
      <c r="P11" s="569" t="n">
        <v>219</v>
      </c>
      <c r="Q11" s="574" t="s">
        <v>62</v>
      </c>
    </row>
    <row r="12" customFormat="false" ht="43.3" hidden="false" customHeight="false" outlineLevel="0" collapsed="false">
      <c r="B12" s="575" t="s">
        <v>355</v>
      </c>
      <c r="C12" s="566" t="n">
        <v>0.392361111111111</v>
      </c>
      <c r="D12" s="567" t="n">
        <v>1</v>
      </c>
      <c r="E12" s="566"/>
      <c r="F12" s="578" t="s">
        <v>7</v>
      </c>
      <c r="G12" s="568" t="s">
        <v>7</v>
      </c>
      <c r="H12" s="569" t="n">
        <v>372</v>
      </c>
      <c r="I12" s="576" t="s">
        <v>56</v>
      </c>
      <c r="J12" s="579" t="s">
        <v>356</v>
      </c>
      <c r="K12" s="566" t="n">
        <v>0.41875</v>
      </c>
      <c r="L12" s="577"/>
      <c r="M12" s="566" t="s">
        <v>7</v>
      </c>
      <c r="N12" s="567"/>
      <c r="O12" s="568"/>
      <c r="P12" s="569" t="n">
        <v>34</v>
      </c>
      <c r="Q12" s="574" t="s">
        <v>56</v>
      </c>
    </row>
    <row r="13" customFormat="false" ht="43.3" hidden="false" customHeight="false" outlineLevel="0" collapsed="false">
      <c r="B13" s="580"/>
      <c r="C13" s="566" t="s">
        <v>7</v>
      </c>
      <c r="D13" s="567" t="s">
        <v>7</v>
      </c>
      <c r="E13" s="566"/>
      <c r="F13" s="567"/>
      <c r="G13" s="568"/>
      <c r="H13" s="581" t="n">
        <v>0.09375</v>
      </c>
      <c r="I13" s="576" t="s">
        <v>69</v>
      </c>
      <c r="J13" s="571"/>
      <c r="K13" s="566"/>
      <c r="L13" s="577"/>
      <c r="M13" s="566"/>
      <c r="N13" s="567" t="s">
        <v>7</v>
      </c>
      <c r="O13" s="568"/>
      <c r="P13" s="581" t="n">
        <v>0.0520833333333333</v>
      </c>
      <c r="Q13" s="574" t="s">
        <v>69</v>
      </c>
    </row>
    <row r="14" customFormat="false" ht="43.3" hidden="false" customHeight="false" outlineLevel="0" collapsed="false">
      <c r="B14" s="575"/>
      <c r="C14" s="566"/>
      <c r="D14" s="567"/>
      <c r="E14" s="566"/>
      <c r="F14" s="567"/>
      <c r="G14" s="568"/>
      <c r="H14" s="582" t="n">
        <v>0</v>
      </c>
      <c r="I14" s="583" t="s">
        <v>70</v>
      </c>
      <c r="J14" s="571"/>
      <c r="K14" s="566"/>
      <c r="L14" s="577"/>
      <c r="M14" s="566"/>
      <c r="N14" s="567"/>
      <c r="O14" s="568"/>
      <c r="P14" s="582" t="n">
        <v>0.2</v>
      </c>
      <c r="Q14" s="574" t="s">
        <v>70</v>
      </c>
    </row>
    <row r="15" customFormat="false" ht="43.3" hidden="false" customHeight="false" outlineLevel="0" collapsed="false">
      <c r="B15" s="584"/>
      <c r="C15" s="585"/>
      <c r="D15" s="586"/>
      <c r="E15" s="587"/>
      <c r="F15" s="586"/>
      <c r="G15" s="588"/>
      <c r="H15" s="581" t="n">
        <f aca="false">H13*(100%+H14)</f>
        <v>0.09375</v>
      </c>
      <c r="I15" s="576" t="s">
        <v>71</v>
      </c>
      <c r="J15" s="589"/>
      <c r="K15" s="590"/>
      <c r="L15" s="591"/>
      <c r="M15" s="592"/>
      <c r="N15" s="593"/>
      <c r="O15" s="594"/>
      <c r="P15" s="595" t="n">
        <f aca="false">P13*(100%+P14)</f>
        <v>0.0625</v>
      </c>
      <c r="Q15" s="596" t="s">
        <v>71</v>
      </c>
    </row>
    <row r="16" customFormat="false" ht="24.75" hidden="false" customHeight="true" outlineLevel="0" collapsed="false">
      <c r="B16" s="597" t="s">
        <v>357</v>
      </c>
      <c r="C16" s="597"/>
      <c r="D16" s="597"/>
      <c r="E16" s="597"/>
      <c r="F16" s="597"/>
      <c r="G16" s="597"/>
      <c r="H16" s="597"/>
      <c r="I16" s="597"/>
      <c r="J16" s="598" t="s">
        <v>7</v>
      </c>
      <c r="K16" s="598"/>
      <c r="L16" s="598"/>
      <c r="M16" s="598"/>
      <c r="N16" s="598"/>
      <c r="O16" s="598"/>
      <c r="P16" s="598"/>
      <c r="Q16" s="598"/>
    </row>
    <row r="17" customFormat="false" ht="24.75" hidden="false" customHeight="true" outlineLevel="0" collapsed="false">
      <c r="B17" s="597"/>
      <c r="C17" s="597"/>
      <c r="D17" s="597"/>
      <c r="E17" s="597"/>
      <c r="F17" s="597"/>
      <c r="G17" s="597"/>
      <c r="H17" s="597"/>
      <c r="I17" s="597"/>
      <c r="J17" s="598"/>
      <c r="K17" s="598"/>
      <c r="L17" s="598"/>
      <c r="M17" s="598"/>
      <c r="N17" s="598"/>
      <c r="O17" s="598"/>
      <c r="P17" s="598"/>
      <c r="Q17" s="598"/>
    </row>
    <row r="18" customFormat="false" ht="24.75" hidden="false" customHeight="true" outlineLevel="0" collapsed="false">
      <c r="B18" s="597"/>
      <c r="C18" s="597"/>
      <c r="D18" s="597"/>
      <c r="E18" s="597"/>
      <c r="F18" s="597"/>
      <c r="G18" s="597"/>
      <c r="H18" s="597"/>
      <c r="I18" s="597"/>
      <c r="J18" s="598"/>
      <c r="K18" s="598"/>
      <c r="L18" s="598"/>
      <c r="M18" s="598"/>
      <c r="N18" s="598"/>
      <c r="O18" s="598"/>
      <c r="P18" s="598"/>
      <c r="Q18" s="598"/>
    </row>
    <row r="19" customFormat="false" ht="24.75" hidden="false" customHeight="true" outlineLevel="0" collapsed="false">
      <c r="B19" s="597"/>
      <c r="C19" s="597"/>
      <c r="D19" s="597"/>
      <c r="E19" s="597"/>
      <c r="F19" s="597"/>
      <c r="G19" s="597"/>
      <c r="H19" s="597"/>
      <c r="I19" s="597"/>
      <c r="J19" s="598"/>
      <c r="K19" s="598"/>
      <c r="L19" s="598"/>
      <c r="M19" s="598"/>
      <c r="N19" s="598"/>
      <c r="O19" s="598"/>
      <c r="P19" s="598"/>
      <c r="Q19" s="598"/>
    </row>
    <row r="20" customFormat="false" ht="37.5" hidden="false" customHeight="false" outlineLevel="0" collapsed="false">
      <c r="B20" s="599" t="s">
        <v>74</v>
      </c>
      <c r="C20" s="600"/>
      <c r="D20" s="600"/>
      <c r="E20" s="600"/>
      <c r="F20" s="600"/>
      <c r="G20" s="600"/>
      <c r="H20" s="600"/>
      <c r="I20" s="600"/>
      <c r="J20" s="601" t="s">
        <v>76</v>
      </c>
      <c r="K20" s="602"/>
      <c r="L20" s="602"/>
      <c r="M20" s="602"/>
      <c r="N20" s="602"/>
      <c r="O20" s="602"/>
      <c r="P20" s="602"/>
      <c r="Q20" s="602"/>
    </row>
    <row r="21" customFormat="false" ht="37.5" hidden="false" customHeight="false" outlineLevel="0" collapsed="false">
      <c r="B21" s="603"/>
      <c r="C21" s="604"/>
      <c r="D21" s="604"/>
      <c r="E21" s="604"/>
      <c r="F21" s="604"/>
      <c r="G21" s="604"/>
      <c r="H21" s="604"/>
      <c r="I21" s="604"/>
      <c r="J21" s="605"/>
      <c r="K21" s="606"/>
      <c r="L21" s="607"/>
      <c r="M21" s="608"/>
      <c r="N21" s="605"/>
      <c r="O21" s="605"/>
      <c r="P21" s="605"/>
      <c r="Q21" s="609"/>
    </row>
    <row r="22" customFormat="false" ht="37.5" hidden="true" customHeight="false" outlineLevel="0" collapsed="false">
      <c r="B22" s="610" t="s">
        <v>78</v>
      </c>
      <c r="C22" s="611" t="n">
        <f aca="false" t="array" ref="C22:C22">INDEX(C11:C14,COUNT(C11:C14))+H15</f>
        <v>0.486111111111111</v>
      </c>
      <c r="D22" s="612"/>
      <c r="E22" s="612"/>
      <c r="F22" s="612"/>
      <c r="G22" s="612"/>
      <c r="H22" s="612"/>
      <c r="I22" s="612"/>
      <c r="J22" s="613" t="s">
        <v>78</v>
      </c>
      <c r="K22" s="614" t="n">
        <f aca="false" t="array" ref="K22:K22">INDEX(K11:K14,COUNT(K11:K14))+P15</f>
        <v>0.48125</v>
      </c>
      <c r="M22" s="615"/>
      <c r="N22" s="616"/>
      <c r="O22" s="616"/>
      <c r="P22" s="616"/>
      <c r="Q22" s="617"/>
    </row>
    <row r="23" customFormat="false" ht="37.5" hidden="false" customHeight="false" outlineLevel="0" collapsed="false">
      <c r="B23" s="618"/>
      <c r="C23" s="619"/>
      <c r="D23" s="620"/>
      <c r="E23" s="619"/>
      <c r="F23" s="619"/>
      <c r="G23" s="619"/>
      <c r="H23" s="619"/>
      <c r="I23" s="619"/>
      <c r="J23" s="621"/>
      <c r="K23" s="622"/>
      <c r="L23" s="623"/>
      <c r="M23" s="622"/>
      <c r="N23" s="622"/>
      <c r="O23" s="622"/>
      <c r="P23" s="622"/>
      <c r="Q23" s="624"/>
    </row>
    <row r="24" customFormat="false" ht="43.3" hidden="false" customHeight="false" outlineLevel="0" collapsed="false">
      <c r="B24" s="625" t="s">
        <v>79</v>
      </c>
      <c r="C24" s="626" t="n">
        <v>0.489583333333333</v>
      </c>
      <c r="D24" s="627" t="s">
        <v>358</v>
      </c>
      <c r="E24" s="627"/>
      <c r="F24" s="627"/>
      <c r="G24" s="627"/>
      <c r="H24" s="627"/>
      <c r="I24" s="627"/>
      <c r="J24" s="628" t="s">
        <v>359</v>
      </c>
      <c r="K24" s="628"/>
      <c r="L24" s="628"/>
      <c r="M24" s="628"/>
      <c r="N24" s="628"/>
      <c r="O24" s="628"/>
      <c r="P24" s="628"/>
      <c r="Q24" s="628"/>
    </row>
    <row r="25" customFormat="false" ht="43.3" hidden="false" customHeight="false" outlineLevel="0" collapsed="false">
      <c r="B25" s="629" t="s">
        <v>82</v>
      </c>
      <c r="C25" s="630" t="n">
        <v>0.583333333333333</v>
      </c>
      <c r="D25" s="631" t="s">
        <v>360</v>
      </c>
      <c r="E25" s="631"/>
      <c r="F25" s="631"/>
      <c r="G25" s="631"/>
      <c r="H25" s="631"/>
      <c r="I25" s="631"/>
      <c r="J25" s="632" t="s">
        <v>361</v>
      </c>
      <c r="K25" s="632"/>
      <c r="L25" s="632"/>
      <c r="M25" s="632"/>
      <c r="N25" s="632"/>
      <c r="O25" s="632"/>
      <c r="P25" s="632"/>
      <c r="Q25" s="632"/>
    </row>
    <row r="26" customFormat="false" ht="37.5" hidden="false" customHeight="false" outlineLevel="0" collapsed="false">
      <c r="B26" s="633"/>
      <c r="C26" s="634"/>
      <c r="D26" s="635"/>
      <c r="E26" s="636"/>
      <c r="F26" s="636"/>
      <c r="G26" s="636"/>
      <c r="H26" s="636"/>
      <c r="I26" s="636"/>
      <c r="J26" s="635"/>
      <c r="K26" s="635"/>
      <c r="L26" s="637"/>
      <c r="M26" s="638"/>
      <c r="N26" s="635"/>
      <c r="O26" s="635"/>
      <c r="P26" s="635"/>
      <c r="Q26" s="639"/>
    </row>
    <row r="27" customFormat="false" ht="60" hidden="false" customHeight="true" outlineLevel="0" collapsed="false">
      <c r="B27" s="640" t="s">
        <v>85</v>
      </c>
      <c r="C27" s="640"/>
      <c r="D27" s="640"/>
      <c r="E27" s="640"/>
      <c r="F27" s="640"/>
      <c r="G27" s="640"/>
      <c r="H27" s="640"/>
      <c r="I27" s="640"/>
      <c r="J27" s="640" t="s">
        <v>86</v>
      </c>
      <c r="K27" s="640"/>
      <c r="L27" s="640"/>
      <c r="M27" s="640"/>
      <c r="N27" s="640"/>
      <c r="O27" s="640"/>
      <c r="P27" s="640"/>
      <c r="Q27" s="640"/>
    </row>
    <row r="28" customFormat="false" ht="24.75" hidden="false" customHeight="true" outlineLevel="0" collapsed="false">
      <c r="B28" s="597" t="s">
        <v>362</v>
      </c>
      <c r="C28" s="597"/>
      <c r="D28" s="597"/>
      <c r="E28" s="597"/>
      <c r="F28" s="597"/>
      <c r="G28" s="597"/>
      <c r="H28" s="597"/>
      <c r="I28" s="597"/>
      <c r="J28" s="597" t="s">
        <v>363</v>
      </c>
      <c r="K28" s="597"/>
      <c r="L28" s="597"/>
      <c r="M28" s="597"/>
      <c r="N28" s="597"/>
      <c r="O28" s="597"/>
      <c r="P28" s="597"/>
      <c r="Q28" s="597"/>
    </row>
    <row r="29" customFormat="false" ht="24.75" hidden="false" customHeight="true" outlineLevel="0" collapsed="false"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7"/>
      <c r="N29" s="597"/>
      <c r="O29" s="597"/>
      <c r="P29" s="597"/>
      <c r="Q29" s="597"/>
    </row>
    <row r="30" customFormat="false" ht="24.75" hidden="false" customHeight="true" outlineLevel="0" collapsed="false">
      <c r="B30" s="597"/>
      <c r="C30" s="597"/>
      <c r="D30" s="597"/>
      <c r="E30" s="597"/>
      <c r="F30" s="597"/>
      <c r="G30" s="597"/>
      <c r="H30" s="597"/>
      <c r="I30" s="597"/>
      <c r="J30" s="597"/>
      <c r="K30" s="597"/>
      <c r="L30" s="597"/>
      <c r="M30" s="597"/>
      <c r="N30" s="597"/>
      <c r="O30" s="597"/>
      <c r="P30" s="597"/>
      <c r="Q30" s="597"/>
    </row>
    <row r="31" customFormat="false" ht="24.75" hidden="false" customHeight="true" outlineLevel="0" collapsed="false">
      <c r="B31" s="597"/>
      <c r="C31" s="597"/>
      <c r="D31" s="597"/>
      <c r="E31" s="597"/>
      <c r="F31" s="597"/>
      <c r="G31" s="597"/>
      <c r="H31" s="597"/>
      <c r="I31" s="597"/>
      <c r="J31" s="597"/>
      <c r="K31" s="597"/>
      <c r="L31" s="597"/>
      <c r="M31" s="597"/>
      <c r="N31" s="597"/>
      <c r="O31" s="597"/>
      <c r="P31" s="597"/>
      <c r="Q31" s="597"/>
    </row>
    <row r="32" customFormat="false" ht="39.75" hidden="false" customHeight="true" outlineLevel="0" collapsed="false">
      <c r="B32" s="641" t="s">
        <v>89</v>
      </c>
      <c r="C32" s="642"/>
      <c r="D32" s="642"/>
      <c r="E32" s="642"/>
      <c r="F32" s="642"/>
      <c r="G32" s="642"/>
      <c r="H32" s="642"/>
      <c r="I32" s="642"/>
      <c r="J32" s="643" t="s">
        <v>91</v>
      </c>
      <c r="K32" s="644"/>
      <c r="L32" s="644"/>
      <c r="M32" s="644"/>
      <c r="N32" s="644"/>
      <c r="O32" s="644"/>
      <c r="P32" s="644"/>
      <c r="Q32" s="644"/>
    </row>
    <row r="33" customFormat="false" ht="37.5" hidden="true" customHeight="false" outlineLevel="0" collapsed="false">
      <c r="B33" s="645" t="s">
        <v>92</v>
      </c>
      <c r="C33" s="646" t="s">
        <v>93</v>
      </c>
      <c r="D33" s="647" t="n">
        <f aca="false">C25 +H41</f>
        <v>0.614583333333333</v>
      </c>
      <c r="E33" s="648"/>
      <c r="F33" s="604"/>
      <c r="G33" s="604"/>
      <c r="H33" s="649"/>
      <c r="I33" s="650"/>
      <c r="J33" s="646" t="s">
        <v>94</v>
      </c>
      <c r="K33" s="646" t="s">
        <v>93</v>
      </c>
      <c r="L33" s="651" t="n">
        <f aca="false">C25+P41</f>
        <v>0.604166666666666</v>
      </c>
      <c r="N33" s="605"/>
      <c r="O33" s="605"/>
      <c r="P33" s="649"/>
      <c r="Q33" s="609"/>
    </row>
    <row r="34" customFormat="false" ht="37.5" hidden="false" customHeight="false" outlineLevel="0" collapsed="false">
      <c r="B34" s="652"/>
      <c r="C34" s="653"/>
      <c r="D34" s="654"/>
      <c r="E34" s="655"/>
      <c r="F34" s="656"/>
      <c r="G34" s="656"/>
      <c r="I34" s="657"/>
      <c r="J34" s="658"/>
      <c r="K34" s="659"/>
      <c r="L34" s="660"/>
      <c r="M34" s="661"/>
      <c r="N34" s="662"/>
      <c r="O34" s="662"/>
      <c r="Q34" s="663"/>
    </row>
    <row r="35" customFormat="false" ht="37.5" hidden="false" customHeight="false" outlineLevel="0" collapsed="false">
      <c r="B35" s="664" t="s">
        <v>95</v>
      </c>
      <c r="C35" s="665" t="s">
        <v>50</v>
      </c>
      <c r="D35" s="665" t="s">
        <v>51</v>
      </c>
      <c r="E35" s="665" t="s">
        <v>56</v>
      </c>
      <c r="F35" s="665" t="s">
        <v>51</v>
      </c>
      <c r="G35" s="665" t="s">
        <v>96</v>
      </c>
      <c r="H35" s="666" t="s">
        <v>54</v>
      </c>
      <c r="I35" s="666"/>
      <c r="J35" s="558" t="s">
        <v>97</v>
      </c>
      <c r="K35" s="667" t="s">
        <v>50</v>
      </c>
      <c r="L35" s="668" t="s">
        <v>51</v>
      </c>
      <c r="M35" s="669" t="s">
        <v>56</v>
      </c>
      <c r="N35" s="670" t="s">
        <v>51</v>
      </c>
      <c r="O35" s="671" t="s">
        <v>96</v>
      </c>
      <c r="P35" s="666" t="s">
        <v>54</v>
      </c>
      <c r="Q35" s="666"/>
    </row>
    <row r="36" customFormat="false" ht="43.3" hidden="false" customHeight="false" outlineLevel="0" collapsed="false">
      <c r="B36" s="672" t="s">
        <v>364</v>
      </c>
      <c r="C36" s="673"/>
      <c r="D36" s="674"/>
      <c r="E36" s="675" t="n">
        <v>0.620138888888889</v>
      </c>
      <c r="F36" s="676" t="s">
        <v>7</v>
      </c>
      <c r="G36" s="677" t="s">
        <v>365</v>
      </c>
      <c r="H36" s="569" t="n">
        <v>2.79</v>
      </c>
      <c r="I36" s="576" t="s">
        <v>58</v>
      </c>
      <c r="J36" s="678" t="s">
        <v>366</v>
      </c>
      <c r="K36" s="679"/>
      <c r="L36" s="680"/>
      <c r="M36" s="681" t="n">
        <v>0.609722222222222</v>
      </c>
      <c r="N36" s="682" t="s">
        <v>7</v>
      </c>
      <c r="O36" s="683" t="s">
        <v>367</v>
      </c>
      <c r="P36" s="684" t="n">
        <v>1.37</v>
      </c>
      <c r="Q36" s="685" t="s">
        <v>58</v>
      </c>
    </row>
    <row r="37" customFormat="false" ht="43.3" hidden="false" customHeight="false" outlineLevel="0" collapsed="false">
      <c r="B37" s="571" t="s">
        <v>368</v>
      </c>
      <c r="C37" s="686" t="n">
        <v>0.623611111111111</v>
      </c>
      <c r="D37" s="567"/>
      <c r="E37" s="566" t="n">
        <v>0.629166666666667</v>
      </c>
      <c r="F37" s="682" t="n">
        <v>1</v>
      </c>
      <c r="G37" s="568" t="s">
        <v>255</v>
      </c>
      <c r="H37" s="569" t="n">
        <v>7</v>
      </c>
      <c r="I37" s="576" t="s">
        <v>62</v>
      </c>
      <c r="J37" s="571" t="s">
        <v>369</v>
      </c>
      <c r="K37" s="687" t="n">
        <v>0.61875</v>
      </c>
      <c r="L37" s="688"/>
      <c r="M37" s="689" t="n">
        <v>0.620833333333333</v>
      </c>
      <c r="N37" s="682" t="n">
        <v>2</v>
      </c>
      <c r="O37" s="690" t="s">
        <v>278</v>
      </c>
      <c r="P37" s="569" t="n">
        <v>1</v>
      </c>
      <c r="Q37" s="574" t="s">
        <v>62</v>
      </c>
      <c r="T37" s="523" t="s">
        <v>7</v>
      </c>
    </row>
    <row r="38" customFormat="false" ht="43.3" hidden="false" customHeight="false" outlineLevel="0" collapsed="false">
      <c r="B38" s="571" t="s">
        <v>59</v>
      </c>
      <c r="C38" s="691" t="n">
        <v>0.649305555555556</v>
      </c>
      <c r="D38" s="567"/>
      <c r="E38" s="566"/>
      <c r="F38" s="682" t="s">
        <v>7</v>
      </c>
      <c r="G38" s="568"/>
      <c r="H38" s="569" t="n">
        <v>229</v>
      </c>
      <c r="I38" s="576" t="s">
        <v>56</v>
      </c>
      <c r="J38" s="571" t="s">
        <v>59</v>
      </c>
      <c r="K38" s="689" t="n">
        <v>0.638888888888889</v>
      </c>
      <c r="L38" s="676"/>
      <c r="M38" s="689"/>
      <c r="N38" s="682" t="s">
        <v>7</v>
      </c>
      <c r="O38" s="690"/>
      <c r="P38" s="569" t="n">
        <v>145</v>
      </c>
      <c r="Q38" s="574" t="s">
        <v>56</v>
      </c>
    </row>
    <row r="39" customFormat="false" ht="43.3" hidden="false" customHeight="false" outlineLevel="0" collapsed="false">
      <c r="B39" s="571"/>
      <c r="C39" s="566"/>
      <c r="D39" s="567"/>
      <c r="E39" s="566"/>
      <c r="F39" s="682" t="s">
        <v>7</v>
      </c>
      <c r="G39" s="568"/>
      <c r="H39" s="581" t="n">
        <v>0.03125</v>
      </c>
      <c r="I39" s="576" t="s">
        <v>69</v>
      </c>
      <c r="J39" s="571"/>
      <c r="K39" s="689"/>
      <c r="L39" s="676"/>
      <c r="M39" s="689" t="s">
        <v>7</v>
      </c>
      <c r="N39" s="682" t="s">
        <v>7</v>
      </c>
      <c r="O39" s="690" t="s">
        <v>7</v>
      </c>
      <c r="P39" s="581" t="n">
        <v>0.0173611111111111</v>
      </c>
      <c r="Q39" s="574" t="s">
        <v>69</v>
      </c>
    </row>
    <row r="40" customFormat="false" ht="43.3" hidden="false" customHeight="false" outlineLevel="0" collapsed="false">
      <c r="B40" s="571"/>
      <c r="C40" s="566"/>
      <c r="D40" s="567"/>
      <c r="E40" s="566"/>
      <c r="F40" s="682" t="s">
        <v>7</v>
      </c>
      <c r="G40" s="568" t="s">
        <v>7</v>
      </c>
      <c r="H40" s="582" t="n">
        <v>0</v>
      </c>
      <c r="I40" s="583" t="s">
        <v>70</v>
      </c>
      <c r="J40" s="571"/>
      <c r="K40" s="689"/>
      <c r="L40" s="676"/>
      <c r="M40" s="689"/>
      <c r="N40" s="682"/>
      <c r="O40" s="690"/>
      <c r="P40" s="582" t="n">
        <v>0.2</v>
      </c>
      <c r="Q40" s="692" t="s">
        <v>70</v>
      </c>
    </row>
    <row r="41" customFormat="false" ht="43.3" hidden="false" customHeight="false" outlineLevel="0" collapsed="false">
      <c r="B41" s="693"/>
      <c r="C41" s="592"/>
      <c r="D41" s="694"/>
      <c r="E41" s="592"/>
      <c r="F41" s="695"/>
      <c r="G41" s="594"/>
      <c r="H41" s="595" t="n">
        <f aca="false">H39*(100%+H40)</f>
        <v>0.03125</v>
      </c>
      <c r="I41" s="696" t="s">
        <v>71</v>
      </c>
      <c r="J41" s="589"/>
      <c r="K41" s="697" t="s">
        <v>7</v>
      </c>
      <c r="L41" s="695"/>
      <c r="M41" s="697"/>
      <c r="N41" s="695"/>
      <c r="O41" s="698"/>
      <c r="P41" s="595" t="n">
        <f aca="false">P39*(100%+P40)</f>
        <v>0.0208333333333333</v>
      </c>
      <c r="Q41" s="596" t="s">
        <v>71</v>
      </c>
    </row>
    <row r="42" customFormat="false" ht="37.5" hidden="false" customHeight="false" outlineLevel="0" collapsed="false">
      <c r="B42" s="652"/>
      <c r="C42" s="655"/>
      <c r="D42" s="654"/>
      <c r="E42" s="655"/>
      <c r="F42" s="699"/>
      <c r="G42" s="654"/>
      <c r="H42" s="659"/>
      <c r="I42" s="658"/>
      <c r="J42" s="700"/>
      <c r="K42" s="655"/>
      <c r="L42" s="654"/>
      <c r="M42" s="655"/>
      <c r="N42" s="654"/>
      <c r="O42" s="654"/>
      <c r="P42" s="659"/>
      <c r="Q42" s="701"/>
    </row>
    <row r="43" customFormat="false" ht="60" hidden="false" customHeight="true" outlineLevel="0" collapsed="false">
      <c r="B43" s="702" t="s">
        <v>101</v>
      </c>
      <c r="C43" s="702"/>
      <c r="D43" s="702"/>
      <c r="E43" s="702"/>
      <c r="F43" s="702"/>
      <c r="G43" s="702"/>
      <c r="H43" s="702"/>
      <c r="I43" s="702"/>
      <c r="J43" s="703" t="s">
        <v>102</v>
      </c>
      <c r="K43" s="703"/>
      <c r="L43" s="703"/>
      <c r="M43" s="703"/>
      <c r="N43" s="703"/>
      <c r="O43" s="703"/>
      <c r="P43" s="703"/>
      <c r="Q43" s="703"/>
    </row>
    <row r="44" customFormat="false" ht="43.3" hidden="false" customHeight="false" outlineLevel="0" collapsed="false">
      <c r="B44" s="571" t="s">
        <v>59</v>
      </c>
      <c r="C44" s="564"/>
      <c r="D44" s="565" t="s">
        <v>7</v>
      </c>
      <c r="E44" s="566" t="n">
        <v>0.445833333333333</v>
      </c>
      <c r="F44" s="567" t="s">
        <v>370</v>
      </c>
      <c r="G44" s="568" t="s">
        <v>285</v>
      </c>
      <c r="H44" s="704"/>
      <c r="I44" s="658"/>
      <c r="J44" s="571" t="s">
        <v>371</v>
      </c>
      <c r="K44" s="564"/>
      <c r="L44" s="572"/>
      <c r="M44" s="566" t="s">
        <v>7</v>
      </c>
      <c r="N44" s="567" t="s">
        <v>7</v>
      </c>
      <c r="O44" s="568"/>
      <c r="P44" s="658"/>
      <c r="Q44" s="701"/>
    </row>
    <row r="45" customFormat="false" ht="43.3" hidden="false" customHeight="false" outlineLevel="0" collapsed="false">
      <c r="B45" s="571" t="s">
        <v>372</v>
      </c>
      <c r="C45" s="566" t="n">
        <v>0.473611111111111</v>
      </c>
      <c r="D45" s="567" t="n">
        <v>2</v>
      </c>
      <c r="E45" s="566"/>
      <c r="F45" s="567" t="s">
        <v>7</v>
      </c>
      <c r="G45" s="568"/>
      <c r="H45" s="704"/>
      <c r="I45" s="658"/>
      <c r="J45" s="571" t="s">
        <v>373</v>
      </c>
      <c r="K45" s="566"/>
      <c r="L45" s="577"/>
      <c r="M45" s="566" t="n">
        <v>0.609027777777778</v>
      </c>
      <c r="N45" s="567" t="n">
        <v>2</v>
      </c>
      <c r="O45" s="568" t="s">
        <v>285</v>
      </c>
      <c r="P45" s="658"/>
      <c r="Q45" s="701"/>
    </row>
    <row r="46" customFormat="false" ht="43.3" hidden="false" customHeight="false" outlineLevel="0" collapsed="false">
      <c r="B46" s="571" t="s">
        <v>374</v>
      </c>
      <c r="C46" s="566" t="s">
        <v>7</v>
      </c>
      <c r="D46" s="567"/>
      <c r="E46" s="566"/>
      <c r="F46" s="567" t="s">
        <v>7</v>
      </c>
      <c r="G46" s="568"/>
      <c r="H46" s="704"/>
      <c r="I46" s="658"/>
      <c r="J46" s="571" t="s">
        <v>59</v>
      </c>
      <c r="K46" s="566" t="n">
        <v>0.638194444444444</v>
      </c>
      <c r="L46" s="577"/>
      <c r="M46" s="566"/>
      <c r="N46" s="567"/>
      <c r="O46" s="568"/>
      <c r="P46" s="658"/>
      <c r="Q46" s="701"/>
    </row>
    <row r="47" customFormat="false" ht="43.3" hidden="false" customHeight="false" outlineLevel="0" collapsed="false">
      <c r="B47" s="571"/>
      <c r="C47" s="566"/>
      <c r="D47" s="567"/>
      <c r="E47" s="566"/>
      <c r="F47" s="567"/>
      <c r="G47" s="568" t="s">
        <v>7</v>
      </c>
      <c r="H47" s="704"/>
      <c r="I47" s="658"/>
      <c r="J47" s="571"/>
      <c r="K47" s="566"/>
      <c r="L47" s="577"/>
      <c r="M47" s="566" t="s">
        <v>7</v>
      </c>
      <c r="N47" s="567"/>
      <c r="O47" s="568" t="s">
        <v>7</v>
      </c>
      <c r="P47" s="658"/>
      <c r="Q47" s="701"/>
    </row>
    <row r="48" customFormat="false" ht="43.3" hidden="false" customHeight="false" outlineLevel="0" collapsed="false">
      <c r="B48" s="705"/>
      <c r="C48" s="706" t="s">
        <v>7</v>
      </c>
      <c r="D48" s="707"/>
      <c r="E48" s="706"/>
      <c r="F48" s="707" t="s">
        <v>7</v>
      </c>
      <c r="G48" s="708"/>
      <c r="H48" s="704"/>
      <c r="I48" s="658"/>
      <c r="J48" s="709"/>
      <c r="K48" s="710"/>
      <c r="L48" s="711"/>
      <c r="M48" s="710" t="s">
        <v>7</v>
      </c>
      <c r="N48" s="712"/>
      <c r="O48" s="713"/>
      <c r="P48" s="658"/>
      <c r="Q48" s="714" t="s">
        <v>109</v>
      </c>
    </row>
    <row r="49" customFormat="false" ht="24.75" hidden="false" customHeight="true" outlineLevel="0" collapsed="false">
      <c r="B49" s="715" t="s">
        <v>110</v>
      </c>
      <c r="C49" s="715"/>
      <c r="D49" s="715"/>
      <c r="E49" s="715"/>
      <c r="F49" s="715"/>
      <c r="G49" s="715"/>
      <c r="H49" s="715"/>
      <c r="I49" s="715"/>
      <c r="J49" s="716" t="s">
        <v>111</v>
      </c>
      <c r="K49" s="716"/>
      <c r="L49" s="716"/>
      <c r="M49" s="716"/>
      <c r="N49" s="716"/>
      <c r="O49" s="716"/>
      <c r="P49" s="716"/>
      <c r="Q49" s="716"/>
      <c r="R49" s="523" t="s">
        <v>7</v>
      </c>
      <c r="S49" s="523" t="s">
        <v>7</v>
      </c>
      <c r="T49" s="523" t="s">
        <v>7</v>
      </c>
      <c r="U49" s="523" t="s">
        <v>7</v>
      </c>
    </row>
    <row r="50" customFormat="false" ht="24.75" hidden="false" customHeight="true" outlineLevel="0" collapsed="false">
      <c r="B50" s="715"/>
      <c r="C50" s="715"/>
      <c r="D50" s="715"/>
      <c r="E50" s="715"/>
      <c r="F50" s="715"/>
      <c r="G50" s="715"/>
      <c r="H50" s="715"/>
      <c r="I50" s="715"/>
      <c r="J50" s="716"/>
      <c r="K50" s="716"/>
      <c r="L50" s="716"/>
      <c r="M50" s="716"/>
      <c r="N50" s="716"/>
      <c r="O50" s="716"/>
      <c r="P50" s="716"/>
      <c r="Q50" s="716"/>
    </row>
    <row r="51" customFormat="false" ht="24.75" hidden="false" customHeight="true" outlineLevel="0" collapsed="false">
      <c r="B51" s="715"/>
      <c r="C51" s="715"/>
      <c r="D51" s="715"/>
      <c r="E51" s="715"/>
      <c r="F51" s="715"/>
      <c r="G51" s="715"/>
      <c r="H51" s="715"/>
      <c r="I51" s="715"/>
      <c r="J51" s="716"/>
      <c r="K51" s="716"/>
      <c r="L51" s="716"/>
      <c r="M51" s="716"/>
      <c r="N51" s="716"/>
      <c r="O51" s="716"/>
      <c r="P51" s="716"/>
      <c r="Q51" s="716"/>
    </row>
    <row r="52" customFormat="false" ht="24.75" hidden="false" customHeight="true" outlineLevel="0" collapsed="false">
      <c r="B52" s="715"/>
      <c r="C52" s="715"/>
      <c r="D52" s="715"/>
      <c r="E52" s="715"/>
      <c r="F52" s="715"/>
      <c r="G52" s="715"/>
      <c r="H52" s="715"/>
      <c r="I52" s="715"/>
      <c r="J52" s="716"/>
      <c r="K52" s="716"/>
      <c r="L52" s="716"/>
      <c r="M52" s="716"/>
      <c r="N52" s="716"/>
      <c r="O52" s="716"/>
      <c r="P52" s="716"/>
      <c r="Q52" s="716"/>
    </row>
    <row r="53" customFormat="false" ht="24.75" hidden="false" customHeight="true" outlineLevel="0" collapsed="false">
      <c r="B53" s="715"/>
      <c r="C53" s="715"/>
      <c r="D53" s="715"/>
      <c r="E53" s="715"/>
      <c r="F53" s="715"/>
      <c r="G53" s="715"/>
      <c r="H53" s="715"/>
      <c r="I53" s="715"/>
      <c r="J53" s="716"/>
      <c r="K53" s="716"/>
      <c r="L53" s="716"/>
      <c r="M53" s="716"/>
      <c r="N53" s="716"/>
      <c r="O53" s="716"/>
      <c r="P53" s="716"/>
      <c r="Q53" s="716"/>
    </row>
    <row r="54" customFormat="false" ht="19.5" hidden="false" customHeight="true" outlineLevel="0" collapsed="false">
      <c r="B54" s="715"/>
      <c r="C54" s="715"/>
      <c r="D54" s="715"/>
      <c r="E54" s="715"/>
      <c r="F54" s="715"/>
      <c r="G54" s="715"/>
      <c r="H54" s="715"/>
      <c r="I54" s="715"/>
      <c r="J54" s="716"/>
      <c r="K54" s="716"/>
      <c r="L54" s="716"/>
      <c r="M54" s="716"/>
      <c r="N54" s="716"/>
      <c r="O54" s="716"/>
      <c r="P54" s="716"/>
      <c r="Q54" s="716"/>
    </row>
    <row r="55" customFormat="false" ht="37.5" hidden="false" customHeight="false" outlineLevel="0" collapsed="false">
      <c r="M55" s="615"/>
      <c r="N55" s="616"/>
      <c r="O55" s="616"/>
      <c r="P55" s="616"/>
      <c r="Q55" s="616"/>
    </row>
    <row r="56" customFormat="false" ht="37.5" hidden="false" customHeight="false" outlineLevel="0" collapsed="false">
      <c r="B56" s="717" t="s">
        <v>112</v>
      </c>
      <c r="N56" s="605"/>
      <c r="O56" s="605"/>
      <c r="P56" s="649"/>
      <c r="Q56" s="718"/>
    </row>
    <row r="57" customFormat="false" ht="37.5" hidden="false" customHeight="false" outlineLevel="0" collapsed="false">
      <c r="B57" s="719" t="s">
        <v>113</v>
      </c>
      <c r="C57" s="720" t="s">
        <v>93</v>
      </c>
      <c r="D57" s="611" t="n">
        <f aca="false" t="array" ref="D57:D57">INDEX(C11:C14,COUNT(C11:C14))+H15</f>
        <v>0.486111111111111</v>
      </c>
      <c r="E57" s="721"/>
      <c r="F57" s="721"/>
      <c r="G57" s="721"/>
      <c r="H57" s="721"/>
      <c r="I57" s="721"/>
      <c r="J57" s="613" t="s">
        <v>114</v>
      </c>
      <c r="K57" s="720" t="s">
        <v>93</v>
      </c>
      <c r="L57" s="611" t="n">
        <f aca="false" t="array" ref="L57:L57">INDEX(K11:K14,COUNT(K11:K14))+P15</f>
        <v>0.48125</v>
      </c>
    </row>
    <row r="58" customFormat="false" ht="37.5" hidden="false" customHeight="false" outlineLevel="0" collapsed="false">
      <c r="B58" s="645" t="s">
        <v>115</v>
      </c>
      <c r="C58" s="646" t="s">
        <v>93</v>
      </c>
      <c r="D58" s="722" t="n">
        <f aca="false">C25+H41</f>
        <v>0.614583333333333</v>
      </c>
      <c r="E58" s="648" t="s">
        <v>7</v>
      </c>
      <c r="F58" s="723" t="s">
        <v>116</v>
      </c>
      <c r="G58" s="723"/>
      <c r="H58" s="724" t="n">
        <f aca="false">E36-D58</f>
        <v>0.00555555555555598</v>
      </c>
      <c r="I58" s="621"/>
      <c r="J58" s="646" t="s">
        <v>117</v>
      </c>
      <c r="K58" s="646" t="s">
        <v>93</v>
      </c>
      <c r="L58" s="722" t="n">
        <f aca="false">C25+P41</f>
        <v>0.604166666666666</v>
      </c>
      <c r="N58" s="723" t="s">
        <v>116</v>
      </c>
      <c r="O58" s="723"/>
      <c r="P58" s="725" t="n">
        <f aca="false">K37-L58</f>
        <v>0.0145833333333336</v>
      </c>
    </row>
    <row r="61" customFormat="false" ht="37.5" hidden="false" customHeight="false" outlineLevel="0" collapsed="false">
      <c r="B61" s="726"/>
      <c r="C61" s="727"/>
      <c r="D61" s="547"/>
      <c r="E61" s="727"/>
      <c r="F61" s="727"/>
      <c r="G61" s="727"/>
      <c r="H61" s="727"/>
      <c r="I61" s="662"/>
      <c r="J61" s="728"/>
      <c r="K61" s="662"/>
      <c r="L61" s="729"/>
      <c r="M61" s="549"/>
      <c r="N61" s="727"/>
      <c r="O61" s="727"/>
      <c r="P61" s="662"/>
      <c r="Q61" s="662"/>
    </row>
    <row r="62" customFormat="false" ht="37.5" hidden="false" customHeight="false" outlineLevel="0" collapsed="false">
      <c r="B62" s="726"/>
      <c r="C62" s="727"/>
      <c r="D62" s="547"/>
      <c r="E62" s="727"/>
      <c r="F62" s="727"/>
      <c r="G62" s="727"/>
      <c r="H62" s="727"/>
      <c r="I62" s="662"/>
      <c r="J62" s="728"/>
      <c r="K62" s="662"/>
      <c r="L62" s="729"/>
      <c r="M62" s="549"/>
      <c r="N62" s="727"/>
      <c r="O62" s="727"/>
      <c r="P62" s="662"/>
      <c r="Q62" s="662"/>
    </row>
    <row r="63" customFormat="false" ht="37.5" hidden="false" customHeight="false" outlineLevel="0" collapsed="false">
      <c r="B63" s="730" t="s">
        <v>118</v>
      </c>
      <c r="C63" s="730"/>
      <c r="D63" s="730"/>
      <c r="E63" s="730"/>
      <c r="F63" s="730"/>
      <c r="G63" s="730"/>
      <c r="H63" s="730"/>
      <c r="I63" s="730"/>
      <c r="J63" s="730"/>
      <c r="K63" s="730"/>
      <c r="L63" s="730"/>
      <c r="M63" s="730"/>
      <c r="N63" s="730"/>
      <c r="O63" s="730"/>
      <c r="P63" s="730"/>
      <c r="Q63" s="730"/>
    </row>
    <row r="64" customFormat="false" ht="37.5" hidden="false" customHeight="false" outlineLevel="0" collapsed="false">
      <c r="B64" s="726"/>
      <c r="C64" s="727"/>
      <c r="D64" s="547"/>
      <c r="E64" s="727"/>
      <c r="F64" s="727"/>
      <c r="G64" s="727"/>
      <c r="H64" s="727"/>
      <c r="I64" s="662"/>
      <c r="J64" s="728"/>
      <c r="K64" s="662"/>
      <c r="L64" s="729"/>
      <c r="M64" s="549"/>
      <c r="N64" s="727"/>
      <c r="O64" s="727"/>
      <c r="P64" s="662"/>
      <c r="Q64" s="662"/>
    </row>
    <row r="65" customFormat="false" ht="37.5" hidden="false" customHeight="false" outlineLevel="0" collapsed="false">
      <c r="B65" s="726"/>
      <c r="C65" s="727"/>
      <c r="D65" s="547"/>
      <c r="E65" s="727"/>
      <c r="F65" s="727"/>
      <c r="G65" s="727"/>
      <c r="H65" s="727"/>
      <c r="I65" s="662"/>
      <c r="J65" s="728"/>
      <c r="K65" s="662"/>
      <c r="L65" s="729"/>
      <c r="M65" s="731" t="s">
        <v>119</v>
      </c>
      <c r="N65" s="731"/>
      <c r="O65" s="731"/>
      <c r="P65" s="731"/>
      <c r="Q65" s="731"/>
    </row>
    <row r="66" customFormat="false" ht="37.5" hidden="false" customHeight="false" outlineLevel="0" collapsed="false">
      <c r="B66" s="726" t="s">
        <v>120</v>
      </c>
      <c r="C66" s="732"/>
      <c r="D66" s="732"/>
      <c r="E66" s="732"/>
      <c r="F66" s="732"/>
      <c r="G66" s="732"/>
      <c r="H66" s="732"/>
      <c r="I66" s="732"/>
      <c r="J66" s="732"/>
      <c r="K66" s="733"/>
      <c r="L66" s="734"/>
      <c r="M66" s="735"/>
      <c r="N66" s="733"/>
      <c r="O66" s="736"/>
      <c r="P66" s="733"/>
      <c r="Q66" s="733"/>
    </row>
    <row r="67" customFormat="false" ht="37.5" hidden="false" customHeight="false" outlineLevel="0" collapsed="false">
      <c r="B67" s="726"/>
      <c r="C67" s="732"/>
      <c r="D67" s="732"/>
      <c r="E67" s="732"/>
      <c r="F67" s="732"/>
      <c r="G67" s="732"/>
      <c r="H67" s="732"/>
      <c r="I67" s="732"/>
      <c r="J67" s="732"/>
      <c r="K67" s="733"/>
      <c r="L67" s="734"/>
      <c r="M67" s="737" t="s">
        <v>121</v>
      </c>
      <c r="N67" s="733"/>
      <c r="O67" s="738" t="s">
        <v>7</v>
      </c>
      <c r="P67" s="733"/>
      <c r="Q67" s="733"/>
    </row>
    <row r="68" customFormat="false" ht="37.5" hidden="false" customHeight="false" outlineLevel="0" collapsed="false">
      <c r="B68" s="739"/>
      <c r="C68" s="732"/>
      <c r="D68" s="732"/>
      <c r="E68" s="732"/>
      <c r="F68" s="732"/>
      <c r="G68" s="732"/>
      <c r="H68" s="732"/>
      <c r="I68" s="732"/>
      <c r="J68" s="732"/>
      <c r="K68" s="733"/>
      <c r="L68" s="734"/>
      <c r="M68" s="735"/>
      <c r="N68" s="733"/>
      <c r="O68" s="736"/>
      <c r="P68" s="733"/>
      <c r="Q68" s="733"/>
    </row>
    <row r="69" customFormat="false" ht="37.5" hidden="false" customHeight="true" outlineLevel="0" collapsed="false">
      <c r="K69" s="733"/>
      <c r="L69" s="734"/>
      <c r="M69" s="740" t="s">
        <v>122</v>
      </c>
      <c r="N69" s="733"/>
      <c r="O69" s="738"/>
      <c r="P69" s="733"/>
      <c r="Q69" s="733"/>
    </row>
    <row r="70" customFormat="false" ht="37.5" hidden="false" customHeight="false" outlineLevel="0" collapsed="false">
      <c r="C70" s="741"/>
      <c r="D70" s="741"/>
      <c r="E70" s="741"/>
      <c r="F70" s="741"/>
      <c r="G70" s="741"/>
      <c r="H70" s="741"/>
      <c r="I70" s="741"/>
      <c r="J70" s="741"/>
      <c r="K70" s="733"/>
      <c r="L70" s="734"/>
      <c r="M70" s="735" t="s">
        <v>7</v>
      </c>
      <c r="N70" s="733"/>
      <c r="O70" s="736" t="s">
        <v>7</v>
      </c>
      <c r="P70" s="733"/>
      <c r="Q70" s="733"/>
    </row>
    <row r="71" customFormat="false" ht="37.5" hidden="false" customHeight="false" outlineLevel="0" collapsed="false">
      <c r="B71" s="739" t="s">
        <v>123</v>
      </c>
      <c r="C71" s="741"/>
      <c r="D71" s="741"/>
      <c r="E71" s="741"/>
      <c r="F71" s="741"/>
      <c r="G71" s="741"/>
      <c r="H71" s="741"/>
      <c r="I71" s="741"/>
      <c r="J71" s="741"/>
      <c r="K71" s="733"/>
      <c r="L71" s="734"/>
      <c r="M71" s="735" t="s">
        <v>124</v>
      </c>
      <c r="N71" s="733"/>
      <c r="O71" s="738" t="s">
        <v>7</v>
      </c>
      <c r="P71" s="733"/>
      <c r="Q71" s="733"/>
    </row>
    <row r="72" customFormat="false" ht="37.5" hidden="false" customHeight="false" outlineLevel="0" collapsed="false">
      <c r="B72" s="739"/>
      <c r="C72" s="741"/>
      <c r="D72" s="741"/>
      <c r="E72" s="741"/>
      <c r="F72" s="741"/>
      <c r="G72" s="741"/>
      <c r="H72" s="741"/>
      <c r="I72" s="741"/>
      <c r="J72" s="741"/>
      <c r="K72" s="733"/>
      <c r="L72" s="734"/>
      <c r="M72" s="549"/>
      <c r="N72" s="727"/>
      <c r="O72" s="736"/>
      <c r="P72" s="733"/>
      <c r="Q72" s="733"/>
    </row>
    <row r="73" customFormat="false" ht="37.5" hidden="false" customHeight="false" outlineLevel="0" collapsed="false">
      <c r="B73" s="739"/>
      <c r="C73" s="727"/>
      <c r="D73" s="547"/>
      <c r="E73" s="727"/>
      <c r="F73" s="727"/>
      <c r="G73" s="727"/>
      <c r="H73" s="727"/>
      <c r="I73" s="662"/>
      <c r="J73" s="728"/>
      <c r="K73" s="733"/>
      <c r="L73" s="734"/>
      <c r="M73" s="549" t="s">
        <v>125</v>
      </c>
      <c r="N73" s="727"/>
      <c r="O73" s="738" t="n">
        <f aca="false">SUM(O67:O72)</f>
        <v>0</v>
      </c>
      <c r="P73" s="733"/>
      <c r="Q73" s="733"/>
    </row>
    <row r="74" customFormat="false" ht="37.5" hidden="false" customHeight="false" outlineLevel="0" collapsed="false">
      <c r="B74" s="739" t="s">
        <v>126</v>
      </c>
      <c r="C74" s="732"/>
      <c r="D74" s="732"/>
      <c r="E74" s="732"/>
      <c r="F74" s="732"/>
      <c r="G74" s="732"/>
      <c r="H74" s="732"/>
      <c r="I74" s="732"/>
      <c r="J74" s="732"/>
      <c r="K74" s="733"/>
      <c r="L74" s="734"/>
      <c r="M74" s="549"/>
      <c r="N74" s="727"/>
      <c r="O74" s="736"/>
      <c r="P74" s="733"/>
      <c r="Q74" s="733"/>
    </row>
    <row r="75" customFormat="false" ht="37.5" hidden="false" customHeight="false" outlineLevel="0" collapsed="false">
      <c r="B75" s="739"/>
      <c r="C75" s="732"/>
      <c r="D75" s="732"/>
      <c r="E75" s="732"/>
      <c r="F75" s="732"/>
      <c r="G75" s="732"/>
      <c r="H75" s="732"/>
      <c r="I75" s="732"/>
      <c r="J75" s="732"/>
      <c r="K75" s="662"/>
      <c r="L75" s="729"/>
      <c r="N75" s="662"/>
      <c r="O75" s="662"/>
      <c r="P75" s="662"/>
      <c r="Q75" s="742"/>
    </row>
    <row r="76" customFormat="false" ht="37.5" hidden="false" customHeight="false" outlineLevel="0" collapsed="false">
      <c r="B76" s="726"/>
      <c r="C76" s="732"/>
      <c r="D76" s="732"/>
      <c r="E76" s="732"/>
      <c r="F76" s="732"/>
      <c r="G76" s="732"/>
      <c r="H76" s="732"/>
      <c r="I76" s="732"/>
      <c r="J76" s="732"/>
      <c r="K76" s="662"/>
      <c r="L76" s="729"/>
      <c r="M76" s="743"/>
      <c r="N76" s="743"/>
      <c r="O76" s="743"/>
      <c r="P76" s="743"/>
      <c r="Q76" s="743"/>
    </row>
    <row r="77" customFormat="false" ht="37.5" hidden="false" customHeight="false" outlineLevel="0" collapsed="false">
      <c r="C77" s="662"/>
      <c r="D77" s="744"/>
      <c r="E77" s="662"/>
      <c r="F77" s="662"/>
      <c r="G77" s="662"/>
      <c r="H77" s="662"/>
      <c r="I77" s="662"/>
      <c r="J77" s="662"/>
      <c r="K77" s="662"/>
      <c r="L77" s="729"/>
      <c r="M77" s="549"/>
      <c r="N77" s="727"/>
      <c r="O77" s="742"/>
      <c r="P77" s="742"/>
      <c r="Q77" s="742"/>
    </row>
    <row r="78" customFormat="false" ht="37.5" hidden="false" customHeight="false" outlineLevel="0" collapsed="false">
      <c r="B78" s="745" t="s">
        <v>127</v>
      </c>
      <c r="C78" s="732"/>
      <c r="D78" s="732"/>
      <c r="E78" s="732"/>
      <c r="F78" s="732"/>
      <c r="G78" s="732"/>
      <c r="H78" s="732"/>
      <c r="I78" s="732"/>
      <c r="J78" s="732"/>
      <c r="K78" s="662"/>
      <c r="L78" s="729"/>
      <c r="M78" s="746"/>
      <c r="N78" s="746"/>
      <c r="O78" s="746"/>
      <c r="P78" s="746"/>
      <c r="Q78" s="746"/>
    </row>
    <row r="79" customFormat="false" ht="37.5" hidden="false" customHeight="false" outlineLevel="0" collapsed="false">
      <c r="B79" s="726"/>
      <c r="C79" s="732"/>
      <c r="D79" s="732"/>
      <c r="E79" s="732"/>
      <c r="F79" s="732"/>
      <c r="G79" s="732"/>
      <c r="H79" s="732"/>
      <c r="I79" s="732"/>
      <c r="J79" s="732"/>
      <c r="K79" s="662"/>
      <c r="L79" s="729"/>
      <c r="M79" s="746"/>
      <c r="N79" s="746"/>
      <c r="O79" s="746"/>
      <c r="P79" s="746"/>
      <c r="Q79" s="746"/>
    </row>
    <row r="80" customFormat="false" ht="37.5" hidden="false" customHeight="false" outlineLevel="0" collapsed="false">
      <c r="C80" s="732"/>
      <c r="D80" s="732"/>
      <c r="E80" s="732"/>
      <c r="F80" s="732"/>
      <c r="G80" s="732"/>
      <c r="H80" s="732"/>
      <c r="I80" s="732"/>
      <c r="J80" s="732"/>
      <c r="M80" s="746"/>
      <c r="N80" s="746"/>
      <c r="O80" s="746"/>
      <c r="P80" s="746"/>
      <c r="Q80" s="746"/>
    </row>
    <row r="81" customFormat="false" ht="37.5" hidden="false" customHeight="false" outlineLevel="0" collapsed="false">
      <c r="C81" s="732"/>
      <c r="D81" s="732"/>
      <c r="E81" s="732"/>
      <c r="F81" s="732"/>
      <c r="G81" s="732"/>
      <c r="H81" s="732"/>
      <c r="I81" s="732"/>
      <c r="J81" s="732"/>
      <c r="M81" s="746"/>
      <c r="N81" s="746"/>
      <c r="O81" s="746"/>
      <c r="P81" s="746"/>
      <c r="Q81" s="746"/>
    </row>
  </sheetData>
  <mergeCells count="41">
    <mergeCell ref="O2:Q2"/>
    <mergeCell ref="B4:I6"/>
    <mergeCell ref="J4:K5"/>
    <mergeCell ref="L4:N5"/>
    <mergeCell ref="O4:Q6"/>
    <mergeCell ref="J6:K6"/>
    <mergeCell ref="L6:N6"/>
    <mergeCell ref="B8:I8"/>
    <mergeCell ref="J8:Q8"/>
    <mergeCell ref="H9:I9"/>
    <mergeCell ref="P9:Q9"/>
    <mergeCell ref="B16:I19"/>
    <mergeCell ref="J16:Q19"/>
    <mergeCell ref="C20:I20"/>
    <mergeCell ref="K20:Q20"/>
    <mergeCell ref="D24:I24"/>
    <mergeCell ref="J24:Q24"/>
    <mergeCell ref="D25:I25"/>
    <mergeCell ref="J25:Q25"/>
    <mergeCell ref="B27:I27"/>
    <mergeCell ref="J27:Q27"/>
    <mergeCell ref="B28:I31"/>
    <mergeCell ref="J28:Q31"/>
    <mergeCell ref="C32:I32"/>
    <mergeCell ref="K32:Q32"/>
    <mergeCell ref="H35:I35"/>
    <mergeCell ref="P35:Q35"/>
    <mergeCell ref="B43:I43"/>
    <mergeCell ref="J43:Q43"/>
    <mergeCell ref="B49:I54"/>
    <mergeCell ref="J49:Q54"/>
    <mergeCell ref="F58:G58"/>
    <mergeCell ref="N58:O58"/>
    <mergeCell ref="B63:Q63"/>
    <mergeCell ref="M65:Q65"/>
    <mergeCell ref="C66:J68"/>
    <mergeCell ref="C70:J72"/>
    <mergeCell ref="C74:J76"/>
    <mergeCell ref="M76:Q76"/>
    <mergeCell ref="C78:J81"/>
    <mergeCell ref="M78:Q81"/>
  </mergeCells>
  <hyperlinks>
    <hyperlink ref="J6" r:id="rId1" display="fredi.wittenwiler@bluewin.ch"/>
  </hyperlink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true"/>
  </sheetPr>
  <dimension ref="B1:U81"/>
  <sheetViews>
    <sheetView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selection pane="topLeft" activeCell="K20" activeCellId="0" sqref="K20"/>
    </sheetView>
  </sheetViews>
  <sheetFormatPr defaultColWidth="9.33203125" defaultRowHeight="37.5" zeroHeight="false" outlineLevelRow="0" outlineLevelCol="0"/>
  <cols>
    <col collapsed="false" customWidth="true" hidden="false" outlineLevel="0" max="1" min="1" style="24" width="0.89"/>
    <col collapsed="false" customWidth="true" hidden="false" outlineLevel="0" max="2" min="2" style="24" width="62.89"/>
    <col collapsed="false" customWidth="true" hidden="false" outlineLevel="0" max="7" min="3" style="25" width="17.89"/>
    <col collapsed="false" customWidth="true" hidden="false" outlineLevel="0" max="8" min="8" style="25" width="12.44"/>
    <col collapsed="false" customWidth="true" hidden="false" outlineLevel="0" max="9" min="9" style="25" width="11"/>
    <col collapsed="false" customWidth="true" hidden="false" outlineLevel="0" max="10" min="10" style="25" width="61"/>
    <col collapsed="false" customWidth="true" hidden="false" outlineLevel="0" max="11" min="11" style="25" width="17.89"/>
    <col collapsed="false" customWidth="true" hidden="false" outlineLevel="0" max="12" min="12" style="26" width="17.89"/>
    <col collapsed="false" customWidth="true" hidden="false" outlineLevel="0" max="13" min="13" style="27" width="17.89"/>
    <col collapsed="false" customWidth="true" hidden="false" outlineLevel="0" max="15" min="14" style="25" width="17.89"/>
    <col collapsed="false" customWidth="true" hidden="false" outlineLevel="0" max="16" min="16" style="25" width="13.66"/>
    <col collapsed="false" customWidth="true" hidden="false" outlineLevel="0" max="17" min="17" style="25" width="11"/>
    <col collapsed="false" customWidth="false" hidden="false" outlineLevel="0" max="16384" min="18" style="24" width="9.33"/>
  </cols>
  <sheetData>
    <row r="1" customFormat="false" ht="37.5" hidden="false" customHeight="false" outlineLevel="0" collapsed="false">
      <c r="B1" s="28"/>
      <c r="C1" s="29"/>
      <c r="D1" s="29"/>
      <c r="E1" s="29"/>
      <c r="F1" s="29"/>
      <c r="G1" s="29"/>
      <c r="H1" s="29"/>
      <c r="I1" s="29"/>
      <c r="J1" s="29"/>
      <c r="K1" s="29"/>
      <c r="L1" s="30"/>
      <c r="M1" s="31"/>
      <c r="N1" s="29"/>
      <c r="O1" s="29"/>
      <c r="P1" s="29"/>
      <c r="Q1" s="32"/>
    </row>
    <row r="2" customFormat="false" ht="43.3" hidden="false" customHeight="false" outlineLevel="0" collapsed="false">
      <c r="B2" s="33"/>
      <c r="N2" s="34" t="s">
        <v>45</v>
      </c>
      <c r="O2" s="35" t="n">
        <v>45727</v>
      </c>
      <c r="P2" s="35"/>
      <c r="Q2" s="35"/>
    </row>
    <row r="3" customFormat="false" ht="37.5" hidden="false" customHeight="false" outlineLevel="0" collapsed="false">
      <c r="B3" s="36"/>
      <c r="Q3" s="37"/>
    </row>
    <row r="4" customFormat="false" ht="19.5" hidden="false" customHeight="true" outlineLevel="0" collapsed="false">
      <c r="B4" s="38" t="s">
        <v>375</v>
      </c>
      <c r="C4" s="38"/>
      <c r="D4" s="38"/>
      <c r="E4" s="38"/>
      <c r="F4" s="38"/>
      <c r="G4" s="38"/>
      <c r="H4" s="38"/>
      <c r="I4" s="38"/>
      <c r="J4" s="39" t="s">
        <v>376</v>
      </c>
      <c r="K4" s="39"/>
      <c r="L4" s="40" t="s">
        <v>377</v>
      </c>
      <c r="M4" s="40"/>
      <c r="N4" s="40"/>
      <c r="O4" s="747" t="s">
        <v>378</v>
      </c>
      <c r="P4" s="747"/>
      <c r="Q4" s="747"/>
    </row>
    <row r="5" customFormat="false" ht="19.5" hidden="false" customHeight="true" outlineLevel="0" collapsed="false">
      <c r="B5" s="38"/>
      <c r="C5" s="38"/>
      <c r="D5" s="38"/>
      <c r="E5" s="38"/>
      <c r="F5" s="38"/>
      <c r="G5" s="38"/>
      <c r="H5" s="38"/>
      <c r="I5" s="38"/>
      <c r="J5" s="39"/>
      <c r="K5" s="39"/>
      <c r="L5" s="40"/>
      <c r="M5" s="40"/>
      <c r="N5" s="40"/>
      <c r="O5" s="747"/>
      <c r="P5" s="747"/>
      <c r="Q5" s="747"/>
    </row>
    <row r="6" customFormat="false" ht="37.5" hidden="false" customHeight="false" outlineLevel="0" collapsed="false">
      <c r="B6" s="38"/>
      <c r="C6" s="38"/>
      <c r="D6" s="38"/>
      <c r="E6" s="38"/>
      <c r="F6" s="38"/>
      <c r="G6" s="38"/>
      <c r="H6" s="38"/>
      <c r="I6" s="38"/>
      <c r="J6" s="42" t="s">
        <v>379</v>
      </c>
      <c r="K6" s="42"/>
      <c r="L6" s="43" t="str">
        <f aca="false">HYPERLINK("mailto:"&amp;K6,"Anmeldung")</f>
        <v>Anmeldung</v>
      </c>
      <c r="M6" s="43"/>
      <c r="N6" s="43"/>
      <c r="O6" s="747"/>
      <c r="P6" s="747"/>
      <c r="Q6" s="747"/>
    </row>
    <row r="7" customFormat="false" ht="37.5" hidden="false" customHeight="false" outlineLevel="0" collapsed="false">
      <c r="B7" s="44"/>
      <c r="C7" s="45"/>
      <c r="D7" s="46"/>
      <c r="E7" s="45"/>
      <c r="F7" s="45"/>
      <c r="G7" s="45"/>
      <c r="H7" s="45"/>
      <c r="I7" s="45"/>
      <c r="J7" s="47"/>
      <c r="K7" s="48"/>
      <c r="L7" s="49"/>
      <c r="M7" s="50"/>
      <c r="N7" s="51"/>
      <c r="O7" s="51"/>
      <c r="P7" s="52"/>
      <c r="Q7" s="53"/>
    </row>
    <row r="8" customFormat="false" ht="60" hidden="false" customHeight="true" outlineLevel="0" collapsed="false">
      <c r="B8" s="54" t="s">
        <v>47</v>
      </c>
      <c r="C8" s="54"/>
      <c r="D8" s="54"/>
      <c r="E8" s="54"/>
      <c r="F8" s="54"/>
      <c r="G8" s="54"/>
      <c r="H8" s="54"/>
      <c r="I8" s="54"/>
      <c r="J8" s="54" t="s">
        <v>48</v>
      </c>
      <c r="K8" s="54"/>
      <c r="L8" s="54"/>
      <c r="M8" s="54"/>
      <c r="N8" s="54"/>
      <c r="O8" s="54"/>
      <c r="P8" s="54"/>
      <c r="Q8" s="54"/>
    </row>
    <row r="9" customFormat="false" ht="37.5" hidden="false" customHeight="false" outlineLevel="0" collapsed="false">
      <c r="B9" s="55" t="s">
        <v>49</v>
      </c>
      <c r="C9" s="56" t="s">
        <v>50</v>
      </c>
      <c r="D9" s="57" t="s">
        <v>51</v>
      </c>
      <c r="E9" s="56" t="s">
        <v>52</v>
      </c>
      <c r="F9" s="56" t="s">
        <v>51</v>
      </c>
      <c r="G9" s="56" t="s">
        <v>53</v>
      </c>
      <c r="H9" s="58" t="s">
        <v>54</v>
      </c>
      <c r="I9" s="58"/>
      <c r="J9" s="59" t="s">
        <v>55</v>
      </c>
      <c r="K9" s="60" t="s">
        <v>50</v>
      </c>
      <c r="L9" s="61" t="s">
        <v>51</v>
      </c>
      <c r="M9" s="62" t="s">
        <v>56</v>
      </c>
      <c r="N9" s="60" t="s">
        <v>51</v>
      </c>
      <c r="O9" s="60" t="s">
        <v>53</v>
      </c>
      <c r="P9" s="63" t="s">
        <v>54</v>
      </c>
      <c r="Q9" s="63"/>
    </row>
    <row r="10" customFormat="false" ht="43.3" hidden="false" customHeight="false" outlineLevel="0" collapsed="false">
      <c r="B10" s="748" t="s">
        <v>59</v>
      </c>
      <c r="C10" s="749"/>
      <c r="D10" s="750"/>
      <c r="E10" s="751" t="n">
        <v>0.339583333333333</v>
      </c>
      <c r="F10" s="752" t="n">
        <v>12</v>
      </c>
      <c r="G10" s="197" t="s">
        <v>380</v>
      </c>
      <c r="H10" s="70" t="n">
        <v>11.2</v>
      </c>
      <c r="I10" s="71" t="s">
        <v>58</v>
      </c>
      <c r="J10" s="753" t="s">
        <v>59</v>
      </c>
      <c r="K10" s="749"/>
      <c r="L10" s="754"/>
      <c r="M10" s="751" t="n">
        <v>0.38125</v>
      </c>
      <c r="N10" s="752" t="n">
        <v>12</v>
      </c>
      <c r="O10" s="197" t="s">
        <v>380</v>
      </c>
      <c r="P10" s="75" t="n">
        <v>4.8</v>
      </c>
      <c r="Q10" s="76" t="s">
        <v>58</v>
      </c>
    </row>
    <row r="11" customFormat="false" ht="43.3" hidden="false" customHeight="false" outlineLevel="0" collapsed="false">
      <c r="B11" s="748" t="s">
        <v>381</v>
      </c>
      <c r="C11" s="751" t="n">
        <v>0.371527777777778</v>
      </c>
      <c r="D11" s="752" t="n">
        <v>1</v>
      </c>
      <c r="E11" s="751" t="n">
        <v>0.375</v>
      </c>
      <c r="F11" s="752" t="s">
        <v>134</v>
      </c>
      <c r="G11" s="197" t="s">
        <v>382</v>
      </c>
      <c r="H11" s="70" t="n">
        <v>219</v>
      </c>
      <c r="I11" s="77" t="s">
        <v>62</v>
      </c>
      <c r="J11" s="753" t="s">
        <v>383</v>
      </c>
      <c r="K11" s="751" t="n">
        <v>0.41875</v>
      </c>
      <c r="L11" s="755" t="n">
        <v>4</v>
      </c>
      <c r="M11" s="751" t="n">
        <v>0.421527777777778</v>
      </c>
      <c r="N11" s="752" t="s">
        <v>227</v>
      </c>
      <c r="O11" s="197" t="s">
        <v>384</v>
      </c>
      <c r="P11" s="70" t="n">
        <v>92</v>
      </c>
      <c r="Q11" s="76" t="s">
        <v>62</v>
      </c>
    </row>
    <row r="12" customFormat="false" ht="43.3" hidden="false" customHeight="false" outlineLevel="0" collapsed="false">
      <c r="B12" s="748" t="s">
        <v>385</v>
      </c>
      <c r="C12" s="751" t="n">
        <v>0.386805555555556</v>
      </c>
      <c r="D12" s="752" t="s">
        <v>7</v>
      </c>
      <c r="E12" s="751"/>
      <c r="F12" s="756" t="s">
        <v>7</v>
      </c>
      <c r="G12" s="197" t="s">
        <v>7</v>
      </c>
      <c r="H12" s="70" t="n">
        <v>170</v>
      </c>
      <c r="I12" s="77" t="s">
        <v>56</v>
      </c>
      <c r="J12" s="753" t="s">
        <v>386</v>
      </c>
      <c r="K12" s="751" t="n">
        <v>0.429861111111111</v>
      </c>
      <c r="L12" s="78"/>
      <c r="M12" s="67" t="s">
        <v>7</v>
      </c>
      <c r="N12" s="68"/>
      <c r="O12" s="69"/>
      <c r="P12" s="70" t="n">
        <v>101</v>
      </c>
      <c r="Q12" s="76" t="s">
        <v>56</v>
      </c>
    </row>
    <row r="13" customFormat="false" ht="43.3" hidden="false" customHeight="false" outlineLevel="0" collapsed="false">
      <c r="B13" s="429"/>
      <c r="C13" s="67" t="s">
        <v>7</v>
      </c>
      <c r="D13" s="68" t="s">
        <v>7</v>
      </c>
      <c r="E13" s="67"/>
      <c r="F13" s="68"/>
      <c r="G13" s="69"/>
      <c r="H13" s="82" t="n">
        <v>0.11875</v>
      </c>
      <c r="I13" s="77" t="s">
        <v>69</v>
      </c>
      <c r="J13" s="72"/>
      <c r="K13" s="67"/>
      <c r="L13" s="78"/>
      <c r="M13" s="67"/>
      <c r="N13" s="68" t="s">
        <v>7</v>
      </c>
      <c r="O13" s="69"/>
      <c r="P13" s="82" t="n">
        <v>0.0513888888888889</v>
      </c>
      <c r="Q13" s="76" t="s">
        <v>69</v>
      </c>
    </row>
    <row r="14" customFormat="false" ht="43.3" hidden="false" customHeight="false" outlineLevel="0" collapsed="false">
      <c r="B14" s="428"/>
      <c r="C14" s="67"/>
      <c r="D14" s="68"/>
      <c r="E14" s="67"/>
      <c r="F14" s="68"/>
      <c r="G14" s="69"/>
      <c r="H14" s="83" t="n">
        <v>0</v>
      </c>
      <c r="I14" s="84" t="s">
        <v>70</v>
      </c>
      <c r="J14" s="72"/>
      <c r="K14" s="67"/>
      <c r="L14" s="78"/>
      <c r="M14" s="67"/>
      <c r="N14" s="68"/>
      <c r="O14" s="69"/>
      <c r="P14" s="83" t="n">
        <v>0.2</v>
      </c>
      <c r="Q14" s="76" t="s">
        <v>70</v>
      </c>
    </row>
    <row r="15" customFormat="false" ht="43.3" hidden="false" customHeight="false" outlineLevel="0" collapsed="false">
      <c r="B15" s="430"/>
      <c r="C15" s="431"/>
      <c r="D15" s="432"/>
      <c r="E15" s="433"/>
      <c r="F15" s="432"/>
      <c r="G15" s="434"/>
      <c r="H15" s="82" t="n">
        <f aca="false">H13*(100%+H14)</f>
        <v>0.11875</v>
      </c>
      <c r="I15" s="77" t="s">
        <v>71</v>
      </c>
      <c r="J15" s="90"/>
      <c r="K15" s="435"/>
      <c r="L15" s="436"/>
      <c r="M15" s="93"/>
      <c r="N15" s="94"/>
      <c r="O15" s="95"/>
      <c r="P15" s="96" t="n">
        <f aca="false">P13*(100%+P14)</f>
        <v>0.0616666666666667</v>
      </c>
      <c r="Q15" s="97" t="s">
        <v>71</v>
      </c>
    </row>
    <row r="16" customFormat="false" ht="24.75" hidden="false" customHeight="true" outlineLevel="0" collapsed="false">
      <c r="B16" s="412" t="s">
        <v>387</v>
      </c>
      <c r="C16" s="412"/>
      <c r="D16" s="412"/>
      <c r="E16" s="412"/>
      <c r="F16" s="412"/>
      <c r="G16" s="412"/>
      <c r="H16" s="412"/>
      <c r="I16" s="412"/>
      <c r="J16" s="413" t="s">
        <v>388</v>
      </c>
      <c r="K16" s="413"/>
      <c r="L16" s="413"/>
      <c r="M16" s="413"/>
      <c r="N16" s="413"/>
      <c r="O16" s="413"/>
      <c r="P16" s="413"/>
      <c r="Q16" s="413"/>
    </row>
    <row r="17" customFormat="false" ht="24.75" hidden="false" customHeight="true" outlineLevel="0" collapsed="false">
      <c r="B17" s="412"/>
      <c r="C17" s="412"/>
      <c r="D17" s="412"/>
      <c r="E17" s="412"/>
      <c r="F17" s="412"/>
      <c r="G17" s="412"/>
      <c r="H17" s="412"/>
      <c r="I17" s="412"/>
      <c r="J17" s="413"/>
      <c r="K17" s="413"/>
      <c r="L17" s="413"/>
      <c r="M17" s="413"/>
      <c r="N17" s="413"/>
      <c r="O17" s="413"/>
      <c r="P17" s="413"/>
      <c r="Q17" s="413"/>
    </row>
    <row r="18" customFormat="false" ht="24.75" hidden="false" customHeight="true" outlineLevel="0" collapsed="false">
      <c r="B18" s="412"/>
      <c r="C18" s="412"/>
      <c r="D18" s="412"/>
      <c r="E18" s="412"/>
      <c r="F18" s="412"/>
      <c r="G18" s="412"/>
      <c r="H18" s="412"/>
      <c r="I18" s="412"/>
      <c r="J18" s="413"/>
      <c r="K18" s="413"/>
      <c r="L18" s="413"/>
      <c r="M18" s="413"/>
      <c r="N18" s="413"/>
      <c r="O18" s="413"/>
      <c r="P18" s="413"/>
      <c r="Q18" s="413"/>
    </row>
    <row r="19" customFormat="false" ht="24.75" hidden="false" customHeight="true" outlineLevel="0" collapsed="false">
      <c r="B19" s="412"/>
      <c r="C19" s="412"/>
      <c r="D19" s="412"/>
      <c r="E19" s="412"/>
      <c r="F19" s="412"/>
      <c r="G19" s="412"/>
      <c r="H19" s="412"/>
      <c r="I19" s="412"/>
      <c r="J19" s="413"/>
      <c r="K19" s="413"/>
      <c r="L19" s="413"/>
      <c r="M19" s="413"/>
      <c r="N19" s="413"/>
      <c r="O19" s="413"/>
      <c r="P19" s="413"/>
      <c r="Q19" s="413"/>
    </row>
    <row r="20" customFormat="false" ht="37.5" hidden="false" customHeight="false" outlineLevel="0" collapsed="false">
      <c r="B20" s="100" t="s">
        <v>74</v>
      </c>
      <c r="C20" s="101" t="s">
        <v>389</v>
      </c>
      <c r="D20" s="101"/>
      <c r="E20" s="101"/>
      <c r="F20" s="101"/>
      <c r="G20" s="101"/>
      <c r="H20" s="101"/>
      <c r="I20" s="101"/>
      <c r="J20" s="102" t="s">
        <v>76</v>
      </c>
      <c r="K20" s="103" t="s">
        <v>390</v>
      </c>
      <c r="L20" s="103"/>
      <c r="M20" s="103"/>
      <c r="N20" s="103"/>
      <c r="O20" s="103"/>
      <c r="P20" s="103"/>
      <c r="Q20" s="103"/>
    </row>
    <row r="21" customFormat="false" ht="37.5" hidden="false" customHeight="false" outlineLevel="0" collapsed="false">
      <c r="B21" s="104"/>
      <c r="C21" s="105"/>
      <c r="D21" s="105"/>
      <c r="E21" s="105"/>
      <c r="F21" s="105"/>
      <c r="G21" s="105"/>
      <c r="H21" s="105"/>
      <c r="I21" s="105"/>
      <c r="J21" s="106"/>
      <c r="K21" s="107"/>
      <c r="L21" s="108"/>
      <c r="M21" s="109"/>
      <c r="N21" s="106"/>
      <c r="O21" s="106"/>
      <c r="P21" s="106"/>
      <c r="Q21" s="110"/>
    </row>
    <row r="22" customFormat="false" ht="37.5" hidden="true" customHeight="false" outlineLevel="0" collapsed="false">
      <c r="B22" s="111" t="s">
        <v>78</v>
      </c>
      <c r="C22" s="112" t="n">
        <f aca="false" t="array" ref="C22:C22">INDEX(C11:C14,COUNT(C11:C14))+H15</f>
        <v>0.505555555555556</v>
      </c>
      <c r="D22" s="113"/>
      <c r="E22" s="113"/>
      <c r="F22" s="113"/>
      <c r="G22" s="113"/>
      <c r="H22" s="113"/>
      <c r="I22" s="113"/>
      <c r="J22" s="114" t="s">
        <v>78</v>
      </c>
      <c r="K22" s="115" t="n">
        <f aca="false" t="array" ref="K22:K22">INDEX(K11:K14,COUNT(K11:K14))+P15</f>
        <v>0.491527777777778</v>
      </c>
      <c r="M22" s="116"/>
      <c r="N22" s="117"/>
      <c r="O22" s="117"/>
      <c r="P22" s="117"/>
      <c r="Q22" s="118"/>
    </row>
    <row r="23" customFormat="false" ht="37.5" hidden="false" customHeight="false" outlineLevel="0" collapsed="false">
      <c r="B23" s="119"/>
      <c r="C23" s="120"/>
      <c r="D23" s="121"/>
      <c r="E23" s="120"/>
      <c r="F23" s="120"/>
      <c r="G23" s="120"/>
      <c r="H23" s="120"/>
      <c r="I23" s="120"/>
      <c r="J23" s="122"/>
      <c r="K23" s="123"/>
      <c r="L23" s="124"/>
      <c r="M23" s="123"/>
      <c r="N23" s="123"/>
      <c r="O23" s="123"/>
      <c r="P23" s="123"/>
      <c r="Q23" s="125"/>
    </row>
    <row r="24" customFormat="false" ht="43.3" hidden="false" customHeight="false" outlineLevel="0" collapsed="false">
      <c r="B24" s="126" t="s">
        <v>79</v>
      </c>
      <c r="C24" s="127" t="n">
        <v>0.506944444444444</v>
      </c>
      <c r="D24" s="128" t="s">
        <v>391</v>
      </c>
      <c r="E24" s="128"/>
      <c r="F24" s="128"/>
      <c r="G24" s="128"/>
      <c r="H24" s="128"/>
      <c r="I24" s="128"/>
      <c r="J24" s="129" t="s">
        <v>392</v>
      </c>
      <c r="K24" s="129"/>
      <c r="L24" s="129"/>
      <c r="M24" s="129"/>
      <c r="N24" s="129"/>
      <c r="O24" s="129"/>
      <c r="P24" s="129"/>
      <c r="Q24" s="129"/>
    </row>
    <row r="25" customFormat="false" ht="43.3" hidden="false" customHeight="false" outlineLevel="0" collapsed="false">
      <c r="B25" s="130" t="s">
        <v>82</v>
      </c>
      <c r="C25" s="131" t="n">
        <v>0.586805555555556</v>
      </c>
      <c r="D25" s="132" t="s">
        <v>393</v>
      </c>
      <c r="E25" s="132"/>
      <c r="F25" s="132"/>
      <c r="G25" s="132"/>
      <c r="H25" s="132"/>
      <c r="I25" s="132"/>
      <c r="J25" s="133" t="s">
        <v>394</v>
      </c>
      <c r="K25" s="133"/>
      <c r="L25" s="133"/>
      <c r="M25" s="133"/>
      <c r="N25" s="133"/>
      <c r="O25" s="133"/>
      <c r="P25" s="133"/>
      <c r="Q25" s="133"/>
    </row>
    <row r="26" customFormat="false" ht="37.5" hidden="false" customHeight="false" outlineLevel="0" collapsed="false">
      <c r="B26" s="134"/>
      <c r="C26" s="135"/>
      <c r="D26" s="136"/>
      <c r="E26" s="137"/>
      <c r="F26" s="137"/>
      <c r="G26" s="137"/>
      <c r="H26" s="137"/>
      <c r="I26" s="137"/>
      <c r="J26" s="136"/>
      <c r="K26" s="136"/>
      <c r="L26" s="138"/>
      <c r="M26" s="139"/>
      <c r="N26" s="136"/>
      <c r="O26" s="136"/>
      <c r="P26" s="136"/>
      <c r="Q26" s="140"/>
    </row>
    <row r="27" customFormat="false" ht="60" hidden="false" customHeight="true" outlineLevel="0" collapsed="false">
      <c r="B27" s="141" t="s">
        <v>85</v>
      </c>
      <c r="C27" s="141"/>
      <c r="D27" s="141"/>
      <c r="E27" s="141"/>
      <c r="F27" s="141"/>
      <c r="G27" s="141"/>
      <c r="H27" s="141"/>
      <c r="I27" s="141"/>
      <c r="J27" s="141" t="s">
        <v>86</v>
      </c>
      <c r="K27" s="141"/>
      <c r="L27" s="141"/>
      <c r="M27" s="141"/>
      <c r="N27" s="141"/>
      <c r="O27" s="141"/>
      <c r="P27" s="141"/>
      <c r="Q27" s="141"/>
    </row>
    <row r="28" customFormat="false" ht="24.75" hidden="false" customHeight="true" outlineLevel="0" collapsed="false">
      <c r="B28" s="412" t="s">
        <v>395</v>
      </c>
      <c r="C28" s="412"/>
      <c r="D28" s="412"/>
      <c r="E28" s="412"/>
      <c r="F28" s="412"/>
      <c r="G28" s="412"/>
      <c r="H28" s="412"/>
      <c r="I28" s="412"/>
      <c r="J28" s="412" t="s">
        <v>396</v>
      </c>
      <c r="K28" s="412"/>
      <c r="L28" s="412"/>
      <c r="M28" s="412"/>
      <c r="N28" s="412"/>
      <c r="O28" s="412"/>
      <c r="P28" s="412"/>
      <c r="Q28" s="412"/>
    </row>
    <row r="29" customFormat="false" ht="24.75" hidden="false" customHeight="true" outlineLevel="0" collapsed="false">
      <c r="B29" s="412"/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</row>
    <row r="30" customFormat="false" ht="24.75" hidden="false" customHeight="true" outlineLevel="0" collapsed="false">
      <c r="B30" s="412"/>
      <c r="C30" s="412"/>
      <c r="D30" s="412"/>
      <c r="E30" s="412"/>
      <c r="F30" s="412"/>
      <c r="G30" s="412"/>
      <c r="H30" s="412"/>
      <c r="I30" s="412"/>
      <c r="J30" s="412"/>
      <c r="K30" s="412"/>
      <c r="L30" s="412"/>
      <c r="M30" s="412"/>
      <c r="N30" s="412"/>
      <c r="O30" s="412"/>
      <c r="P30" s="412"/>
      <c r="Q30" s="412"/>
    </row>
    <row r="31" customFormat="false" ht="24.75" hidden="false" customHeight="true" outlineLevel="0" collapsed="false">
      <c r="B31" s="412"/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</row>
    <row r="32" customFormat="false" ht="39.75" hidden="false" customHeight="true" outlineLevel="0" collapsed="false">
      <c r="B32" s="143" t="s">
        <v>89</v>
      </c>
      <c r="C32" s="144" t="s">
        <v>397</v>
      </c>
      <c r="D32" s="144"/>
      <c r="E32" s="144"/>
      <c r="F32" s="144"/>
      <c r="G32" s="144"/>
      <c r="H32" s="144"/>
      <c r="I32" s="144"/>
      <c r="J32" s="145" t="s">
        <v>91</v>
      </c>
      <c r="K32" s="146"/>
      <c r="L32" s="146"/>
      <c r="M32" s="146"/>
      <c r="N32" s="146"/>
      <c r="O32" s="146"/>
      <c r="P32" s="146"/>
      <c r="Q32" s="146"/>
    </row>
    <row r="33" customFormat="false" ht="37.5" hidden="true" customHeight="false" outlineLevel="0" collapsed="false">
      <c r="B33" s="147" t="s">
        <v>92</v>
      </c>
      <c r="C33" s="148" t="s">
        <v>93</v>
      </c>
      <c r="D33" s="149" t="n">
        <f aca="false">C25 +H41</f>
        <v>0.643333333333333</v>
      </c>
      <c r="E33" s="150"/>
      <c r="F33" s="105"/>
      <c r="G33" s="105"/>
      <c r="H33" s="151"/>
      <c r="I33" s="152"/>
      <c r="J33" s="148" t="s">
        <v>94</v>
      </c>
      <c r="K33" s="148" t="s">
        <v>93</v>
      </c>
      <c r="L33" s="153" t="n">
        <f aca="false">C25+P41</f>
        <v>0.586805555555556</v>
      </c>
      <c r="N33" s="106"/>
      <c r="O33" s="106"/>
      <c r="P33" s="151"/>
      <c r="Q33" s="110"/>
    </row>
    <row r="34" customFormat="false" ht="37.5" hidden="false" customHeight="false" outlineLevel="0" collapsed="false">
      <c r="B34" s="154"/>
      <c r="C34" s="155"/>
      <c r="D34" s="156"/>
      <c r="E34" s="157"/>
      <c r="F34" s="158"/>
      <c r="G34" s="158"/>
      <c r="I34" s="159"/>
      <c r="J34" s="160"/>
      <c r="K34" s="161"/>
      <c r="L34" s="162"/>
      <c r="M34" s="163"/>
      <c r="N34" s="164"/>
      <c r="O34" s="164"/>
      <c r="Q34" s="165"/>
    </row>
    <row r="35" customFormat="false" ht="37.5" hidden="false" customHeight="false" outlineLevel="0" collapsed="false">
      <c r="B35" s="166" t="s">
        <v>95</v>
      </c>
      <c r="C35" s="167" t="s">
        <v>50</v>
      </c>
      <c r="D35" s="167" t="s">
        <v>51</v>
      </c>
      <c r="E35" s="167" t="s">
        <v>56</v>
      </c>
      <c r="F35" s="167" t="s">
        <v>51</v>
      </c>
      <c r="G35" s="167" t="s">
        <v>398</v>
      </c>
      <c r="H35" s="168" t="s">
        <v>54</v>
      </c>
      <c r="I35" s="168"/>
      <c r="J35" s="59" t="s">
        <v>97</v>
      </c>
      <c r="K35" s="169" t="s">
        <v>50</v>
      </c>
      <c r="L35" s="170" t="s">
        <v>51</v>
      </c>
      <c r="M35" s="171" t="s">
        <v>56</v>
      </c>
      <c r="N35" s="172" t="s">
        <v>51</v>
      </c>
      <c r="O35" s="173" t="s">
        <v>399</v>
      </c>
      <c r="P35" s="168" t="s">
        <v>54</v>
      </c>
      <c r="Q35" s="168"/>
    </row>
    <row r="36" customFormat="false" ht="43.3" hidden="false" customHeight="false" outlineLevel="0" collapsed="false">
      <c r="B36" s="757" t="s">
        <v>400</v>
      </c>
      <c r="C36" s="73"/>
      <c r="D36" s="439"/>
      <c r="E36" s="758" t="n">
        <v>0.645833333333333</v>
      </c>
      <c r="F36" s="441" t="s">
        <v>7</v>
      </c>
      <c r="G36" s="197" t="s">
        <v>401</v>
      </c>
      <c r="H36" s="70" t="n">
        <v>4.8</v>
      </c>
      <c r="I36" s="77" t="s">
        <v>58</v>
      </c>
      <c r="J36" s="178"/>
      <c r="K36" s="442"/>
      <c r="L36" s="443"/>
      <c r="M36" s="444"/>
      <c r="N36" s="445" t="s">
        <v>7</v>
      </c>
      <c r="O36" s="446"/>
      <c r="P36" s="181" t="s">
        <v>7</v>
      </c>
      <c r="Q36" s="182" t="s">
        <v>58</v>
      </c>
    </row>
    <row r="37" customFormat="false" ht="43.3" hidden="false" customHeight="false" outlineLevel="0" collapsed="false">
      <c r="B37" s="753" t="s">
        <v>383</v>
      </c>
      <c r="C37" s="759" t="n">
        <v>0.652083333333333</v>
      </c>
      <c r="D37" s="68"/>
      <c r="E37" s="751" t="n">
        <v>0.663194444444444</v>
      </c>
      <c r="F37" s="760" t="n">
        <v>3</v>
      </c>
      <c r="G37" s="197" t="s">
        <v>380</v>
      </c>
      <c r="H37" s="70" t="n">
        <v>86</v>
      </c>
      <c r="I37" s="77" t="s">
        <v>62</v>
      </c>
      <c r="J37" s="72"/>
      <c r="K37" s="448"/>
      <c r="L37" s="449"/>
      <c r="M37" s="450" t="s">
        <v>7</v>
      </c>
      <c r="N37" s="445"/>
      <c r="O37" s="451"/>
      <c r="P37" s="70" t="s">
        <v>7</v>
      </c>
      <c r="Q37" s="76" t="s">
        <v>62</v>
      </c>
      <c r="T37" s="24" t="s">
        <v>7</v>
      </c>
    </row>
    <row r="38" customFormat="false" ht="43.3" hidden="false" customHeight="false" outlineLevel="0" collapsed="false">
      <c r="B38" s="753" t="s">
        <v>59</v>
      </c>
      <c r="C38" s="758" t="n">
        <v>0.702083333333333</v>
      </c>
      <c r="D38" s="68"/>
      <c r="E38" s="67"/>
      <c r="F38" s="445" t="s">
        <v>7</v>
      </c>
      <c r="G38" s="69"/>
      <c r="H38" s="70" t="n">
        <v>123</v>
      </c>
      <c r="I38" s="77" t="s">
        <v>56</v>
      </c>
      <c r="J38" s="72" t="s">
        <v>7</v>
      </c>
      <c r="K38" s="450" t="s">
        <v>7</v>
      </c>
      <c r="L38" s="441"/>
      <c r="M38" s="450"/>
      <c r="N38" s="445" t="s">
        <v>7</v>
      </c>
      <c r="O38" s="451"/>
      <c r="P38" s="70"/>
      <c r="Q38" s="76" t="s">
        <v>56</v>
      </c>
    </row>
    <row r="39" customFormat="false" ht="43.3" hidden="false" customHeight="false" outlineLevel="0" collapsed="false">
      <c r="B39" s="72"/>
      <c r="C39" s="67"/>
      <c r="D39" s="68"/>
      <c r="E39" s="67"/>
      <c r="F39" s="445" t="s">
        <v>7</v>
      </c>
      <c r="G39" s="69"/>
      <c r="H39" s="82" t="n">
        <v>0.0513888888888889</v>
      </c>
      <c r="I39" s="77" t="s">
        <v>69</v>
      </c>
      <c r="J39" s="72"/>
      <c r="K39" s="450"/>
      <c r="L39" s="441"/>
      <c r="M39" s="450" t="s">
        <v>7</v>
      </c>
      <c r="N39" s="445" t="s">
        <v>7</v>
      </c>
      <c r="O39" s="451" t="s">
        <v>7</v>
      </c>
      <c r="P39" s="82" t="n">
        <v>0</v>
      </c>
      <c r="Q39" s="76" t="s">
        <v>69</v>
      </c>
    </row>
    <row r="40" customFormat="false" ht="43.3" hidden="false" customHeight="false" outlineLevel="0" collapsed="false">
      <c r="B40" s="72"/>
      <c r="C40" s="67"/>
      <c r="D40" s="68"/>
      <c r="E40" s="67"/>
      <c r="F40" s="445" t="s">
        <v>7</v>
      </c>
      <c r="G40" s="69" t="s">
        <v>7</v>
      </c>
      <c r="H40" s="83" t="n">
        <v>0.1</v>
      </c>
      <c r="I40" s="84" t="s">
        <v>70</v>
      </c>
      <c r="J40" s="72"/>
      <c r="K40" s="450"/>
      <c r="L40" s="441"/>
      <c r="M40" s="450"/>
      <c r="N40" s="445"/>
      <c r="O40" s="451"/>
      <c r="P40" s="83" t="n">
        <v>0.2</v>
      </c>
      <c r="Q40" s="185" t="s">
        <v>70</v>
      </c>
    </row>
    <row r="41" customFormat="false" ht="43.3" hidden="false" customHeight="false" outlineLevel="0" collapsed="false">
      <c r="B41" s="186"/>
      <c r="C41" s="93"/>
      <c r="D41" s="187"/>
      <c r="E41" s="93"/>
      <c r="F41" s="452"/>
      <c r="G41" s="95"/>
      <c r="H41" s="96" t="n">
        <f aca="false">H39*(100%+H40)</f>
        <v>0.0565277777777778</v>
      </c>
      <c r="I41" s="188" t="s">
        <v>71</v>
      </c>
      <c r="J41" s="90"/>
      <c r="K41" s="453" t="s">
        <v>7</v>
      </c>
      <c r="L41" s="452"/>
      <c r="M41" s="453"/>
      <c r="N41" s="452"/>
      <c r="O41" s="189"/>
      <c r="P41" s="96" t="n">
        <f aca="false">P39*(100%+P40)</f>
        <v>0</v>
      </c>
      <c r="Q41" s="97" t="s">
        <v>71</v>
      </c>
    </row>
    <row r="42" customFormat="false" ht="37.5" hidden="false" customHeight="false" outlineLevel="0" collapsed="false">
      <c r="B42" s="154"/>
      <c r="C42" s="157"/>
      <c r="D42" s="156"/>
      <c r="E42" s="157"/>
      <c r="F42" s="190"/>
      <c r="G42" s="156"/>
      <c r="H42" s="161"/>
      <c r="I42" s="160"/>
      <c r="J42" s="191"/>
      <c r="K42" s="157"/>
      <c r="L42" s="156"/>
      <c r="M42" s="157"/>
      <c r="N42" s="156"/>
      <c r="O42" s="156"/>
      <c r="P42" s="161"/>
      <c r="Q42" s="192"/>
    </row>
    <row r="43" customFormat="false" ht="60" hidden="false" customHeight="true" outlineLevel="0" collapsed="false">
      <c r="B43" s="193" t="s">
        <v>101</v>
      </c>
      <c r="C43" s="193"/>
      <c r="D43" s="193"/>
      <c r="E43" s="193"/>
      <c r="F43" s="193"/>
      <c r="G43" s="193"/>
      <c r="H43" s="193"/>
      <c r="I43" s="193"/>
      <c r="J43" s="194" t="s">
        <v>102</v>
      </c>
      <c r="K43" s="194"/>
      <c r="L43" s="194"/>
      <c r="M43" s="194"/>
      <c r="N43" s="194"/>
      <c r="O43" s="194"/>
      <c r="P43" s="194"/>
      <c r="Q43" s="194"/>
    </row>
    <row r="44" customFormat="false" ht="43.3" hidden="false" customHeight="false" outlineLevel="0" collapsed="false">
      <c r="B44" s="753" t="s">
        <v>402</v>
      </c>
      <c r="C44" s="426"/>
      <c r="D44" s="195" t="s">
        <v>7</v>
      </c>
      <c r="E44" s="751" t="n">
        <v>0.44375</v>
      </c>
      <c r="F44" s="752" t="n">
        <v>33</v>
      </c>
      <c r="G44" s="197" t="s">
        <v>403</v>
      </c>
      <c r="H44" s="196"/>
      <c r="I44" s="160"/>
      <c r="J44" s="753" t="s">
        <v>404</v>
      </c>
      <c r="K44" s="749"/>
      <c r="L44" s="754"/>
      <c r="M44" s="751" t="n">
        <v>0.584722222222222</v>
      </c>
      <c r="N44" s="752" t="s">
        <v>7</v>
      </c>
      <c r="O44" s="197" t="s">
        <v>405</v>
      </c>
      <c r="P44" s="160"/>
      <c r="Q44" s="192"/>
    </row>
    <row r="45" customFormat="false" ht="43.3" hidden="false" customHeight="false" outlineLevel="0" collapsed="false">
      <c r="B45" s="748" t="s">
        <v>406</v>
      </c>
      <c r="C45" s="751" t="n">
        <v>0.475694444444444</v>
      </c>
      <c r="D45" s="752" t="n">
        <v>1</v>
      </c>
      <c r="E45" s="751" t="n">
        <v>0.48125</v>
      </c>
      <c r="F45" s="752" t="s">
        <v>321</v>
      </c>
      <c r="G45" s="197" t="s">
        <v>405</v>
      </c>
      <c r="H45" s="196"/>
      <c r="I45" s="160"/>
      <c r="J45" s="753" t="s">
        <v>406</v>
      </c>
      <c r="K45" s="751" t="n">
        <v>0.602777777777778</v>
      </c>
      <c r="L45" s="755"/>
      <c r="M45" s="751" t="n">
        <v>0.606944444444444</v>
      </c>
      <c r="N45" s="752" t="n">
        <v>2</v>
      </c>
      <c r="O45" s="197" t="s">
        <v>403</v>
      </c>
      <c r="P45" s="160"/>
      <c r="Q45" s="192"/>
    </row>
    <row r="46" customFormat="false" ht="43.3" hidden="false" customHeight="false" outlineLevel="0" collapsed="false">
      <c r="B46" s="753" t="s">
        <v>404</v>
      </c>
      <c r="C46" s="751" t="n">
        <v>0.495833333333333</v>
      </c>
      <c r="D46" s="752"/>
      <c r="E46" s="751"/>
      <c r="F46" s="752" t="s">
        <v>7</v>
      </c>
      <c r="G46" s="197"/>
      <c r="H46" s="196"/>
      <c r="I46" s="160"/>
      <c r="J46" s="753" t="s">
        <v>59</v>
      </c>
      <c r="K46" s="751" t="n">
        <v>0.639583333333333</v>
      </c>
      <c r="L46" s="755" t="n">
        <v>32</v>
      </c>
      <c r="M46" s="751"/>
      <c r="N46" s="752"/>
      <c r="O46" s="197"/>
      <c r="P46" s="160"/>
      <c r="Q46" s="192"/>
    </row>
    <row r="47" customFormat="false" ht="43.3" hidden="false" customHeight="false" outlineLevel="0" collapsed="false">
      <c r="B47" s="72"/>
      <c r="C47" s="67"/>
      <c r="D47" s="68"/>
      <c r="E47" s="67"/>
      <c r="F47" s="68"/>
      <c r="G47" s="69" t="s">
        <v>7</v>
      </c>
      <c r="H47" s="196"/>
      <c r="I47" s="160"/>
      <c r="J47" s="753"/>
      <c r="K47" s="751"/>
      <c r="L47" s="755"/>
      <c r="M47" s="751" t="s">
        <v>7</v>
      </c>
      <c r="N47" s="752"/>
      <c r="O47" s="197" t="s">
        <v>7</v>
      </c>
      <c r="P47" s="160"/>
      <c r="Q47" s="192"/>
    </row>
    <row r="48" customFormat="false" ht="43.3" hidden="false" customHeight="false" outlineLevel="0" collapsed="false">
      <c r="B48" s="416"/>
      <c r="C48" s="201" t="s">
        <v>7</v>
      </c>
      <c r="D48" s="200"/>
      <c r="E48" s="201"/>
      <c r="F48" s="200" t="s">
        <v>7</v>
      </c>
      <c r="G48" s="202"/>
      <c r="H48" s="196"/>
      <c r="I48" s="160"/>
      <c r="J48" s="198"/>
      <c r="K48" s="199"/>
      <c r="L48" s="203"/>
      <c r="M48" s="199" t="s">
        <v>7</v>
      </c>
      <c r="N48" s="204"/>
      <c r="O48" s="205"/>
      <c r="P48" s="160"/>
      <c r="Q48" s="206" t="s">
        <v>109</v>
      </c>
    </row>
    <row r="49" customFormat="false" ht="24.75" hidden="false" customHeight="true" outlineLevel="0" collapsed="false">
      <c r="B49" s="207" t="s">
        <v>110</v>
      </c>
      <c r="C49" s="207"/>
      <c r="D49" s="207"/>
      <c r="E49" s="207"/>
      <c r="F49" s="207"/>
      <c r="G49" s="207"/>
      <c r="H49" s="207"/>
      <c r="I49" s="207"/>
      <c r="J49" s="208" t="s">
        <v>111</v>
      </c>
      <c r="K49" s="208"/>
      <c r="L49" s="208"/>
      <c r="M49" s="208"/>
      <c r="N49" s="208"/>
      <c r="O49" s="208"/>
      <c r="P49" s="208"/>
      <c r="Q49" s="208"/>
      <c r="R49" s="24" t="s">
        <v>7</v>
      </c>
      <c r="S49" s="24" t="s">
        <v>7</v>
      </c>
      <c r="T49" s="24" t="s">
        <v>7</v>
      </c>
      <c r="U49" s="24" t="s">
        <v>7</v>
      </c>
    </row>
    <row r="50" customFormat="false" ht="24.75" hidden="false" customHeight="true" outlineLevel="0" collapsed="false">
      <c r="B50" s="207"/>
      <c r="C50" s="207"/>
      <c r="D50" s="207"/>
      <c r="E50" s="207"/>
      <c r="F50" s="207"/>
      <c r="G50" s="207"/>
      <c r="H50" s="207"/>
      <c r="I50" s="207"/>
      <c r="J50" s="208"/>
      <c r="K50" s="208"/>
      <c r="L50" s="208"/>
      <c r="M50" s="208"/>
      <c r="N50" s="208"/>
      <c r="O50" s="208"/>
      <c r="P50" s="208"/>
      <c r="Q50" s="208"/>
    </row>
    <row r="51" customFormat="false" ht="24.75" hidden="false" customHeight="true" outlineLevel="0" collapsed="false">
      <c r="B51" s="207"/>
      <c r="C51" s="207"/>
      <c r="D51" s="207"/>
      <c r="E51" s="207"/>
      <c r="F51" s="207"/>
      <c r="G51" s="207"/>
      <c r="H51" s="207"/>
      <c r="I51" s="207"/>
      <c r="J51" s="208"/>
      <c r="K51" s="208"/>
      <c r="L51" s="208"/>
      <c r="M51" s="208"/>
      <c r="N51" s="208"/>
      <c r="O51" s="208"/>
      <c r="P51" s="208"/>
      <c r="Q51" s="208"/>
    </row>
    <row r="52" customFormat="false" ht="24.75" hidden="false" customHeight="true" outlineLevel="0" collapsed="false">
      <c r="B52" s="207"/>
      <c r="C52" s="207"/>
      <c r="D52" s="207"/>
      <c r="E52" s="207"/>
      <c r="F52" s="207"/>
      <c r="G52" s="207"/>
      <c r="H52" s="207"/>
      <c r="I52" s="207"/>
      <c r="J52" s="208"/>
      <c r="K52" s="208"/>
      <c r="L52" s="208"/>
      <c r="M52" s="208"/>
      <c r="N52" s="208"/>
      <c r="O52" s="208"/>
      <c r="P52" s="208"/>
      <c r="Q52" s="208"/>
    </row>
    <row r="53" customFormat="false" ht="24.75" hidden="false" customHeight="true" outlineLevel="0" collapsed="false">
      <c r="B53" s="207"/>
      <c r="C53" s="207"/>
      <c r="D53" s="207"/>
      <c r="E53" s="207"/>
      <c r="F53" s="207"/>
      <c r="G53" s="207"/>
      <c r="H53" s="207"/>
      <c r="I53" s="207"/>
      <c r="J53" s="208"/>
      <c r="K53" s="208"/>
      <c r="L53" s="208"/>
      <c r="M53" s="208"/>
      <c r="N53" s="208"/>
      <c r="O53" s="208"/>
      <c r="P53" s="208"/>
      <c r="Q53" s="208"/>
    </row>
    <row r="54" customFormat="false" ht="19.5" hidden="false" customHeight="true" outlineLevel="0" collapsed="false">
      <c r="B54" s="207"/>
      <c r="C54" s="207"/>
      <c r="D54" s="207"/>
      <c r="E54" s="207"/>
      <c r="F54" s="207"/>
      <c r="G54" s="207"/>
      <c r="H54" s="207"/>
      <c r="I54" s="207"/>
      <c r="J54" s="208"/>
      <c r="K54" s="208"/>
      <c r="L54" s="208"/>
      <c r="M54" s="208"/>
      <c r="N54" s="208"/>
      <c r="O54" s="208"/>
      <c r="P54" s="208"/>
      <c r="Q54" s="208"/>
    </row>
    <row r="55" customFormat="false" ht="37.5" hidden="false" customHeight="false" outlineLevel="0" collapsed="false">
      <c r="M55" s="116"/>
      <c r="N55" s="117"/>
      <c r="O55" s="117"/>
      <c r="P55" s="117"/>
      <c r="Q55" s="117"/>
    </row>
    <row r="56" customFormat="false" ht="37.5" hidden="false" customHeight="false" outlineLevel="0" collapsed="false">
      <c r="B56" s="209" t="s">
        <v>112</v>
      </c>
      <c r="N56" s="106"/>
      <c r="O56" s="106"/>
      <c r="P56" s="151"/>
      <c r="Q56" s="210"/>
    </row>
    <row r="57" customFormat="false" ht="37.5" hidden="false" customHeight="false" outlineLevel="0" collapsed="false">
      <c r="B57" s="211" t="s">
        <v>113</v>
      </c>
      <c r="C57" s="212" t="s">
        <v>93</v>
      </c>
      <c r="D57" s="112" t="n">
        <f aca="false" t="array" ref="D57:D57">INDEX(C11:C14,COUNT(C11:C14))+H15</f>
        <v>0.505555555555556</v>
      </c>
      <c r="E57" s="213"/>
      <c r="F57" s="213"/>
      <c r="G57" s="213"/>
      <c r="H57" s="213"/>
      <c r="I57" s="213"/>
      <c r="J57" s="114" t="s">
        <v>114</v>
      </c>
      <c r="K57" s="212" t="s">
        <v>93</v>
      </c>
      <c r="L57" s="112" t="n">
        <f aca="false" t="array" ref="L57:L57">INDEX(K11:K14,COUNT(K11:K14))+P15</f>
        <v>0.491527777777778</v>
      </c>
    </row>
    <row r="58" customFormat="false" ht="37.5" hidden="false" customHeight="false" outlineLevel="0" collapsed="false">
      <c r="B58" s="147" t="s">
        <v>115</v>
      </c>
      <c r="C58" s="148" t="s">
        <v>93</v>
      </c>
      <c r="D58" s="214" t="n">
        <f aca="false">C25+H41</f>
        <v>0.643333333333333</v>
      </c>
      <c r="E58" s="150" t="s">
        <v>7</v>
      </c>
      <c r="F58" s="215" t="s">
        <v>116</v>
      </c>
      <c r="G58" s="215"/>
      <c r="H58" s="216" t="n">
        <f aca="false">E36-D58</f>
        <v>0.00250000000000006</v>
      </c>
      <c r="I58" s="122"/>
      <c r="J58" s="148" t="s">
        <v>117</v>
      </c>
      <c r="K58" s="148" t="s">
        <v>93</v>
      </c>
      <c r="L58" s="214" t="n">
        <f aca="false">C25+P41</f>
        <v>0.586805555555556</v>
      </c>
      <c r="N58" s="215" t="s">
        <v>116</v>
      </c>
      <c r="O58" s="215"/>
      <c r="P58" s="217" t="n">
        <f aca="false">K37-L58</f>
        <v>-0.586805555555556</v>
      </c>
    </row>
    <row r="61" customFormat="false" ht="37.5" hidden="false" customHeight="false" outlineLevel="0" collapsed="false">
      <c r="B61" s="218"/>
      <c r="C61" s="219"/>
      <c r="D61" s="48"/>
      <c r="E61" s="219"/>
      <c r="F61" s="219"/>
      <c r="G61" s="219"/>
      <c r="H61" s="219"/>
      <c r="I61" s="164"/>
      <c r="J61" s="220"/>
      <c r="K61" s="164"/>
      <c r="L61" s="221"/>
      <c r="M61" s="50"/>
      <c r="N61" s="219"/>
      <c r="O61" s="219"/>
      <c r="P61" s="164"/>
      <c r="Q61" s="164"/>
    </row>
    <row r="62" customFormat="false" ht="37.5" hidden="false" customHeight="false" outlineLevel="0" collapsed="false">
      <c r="B62" s="218"/>
      <c r="C62" s="219"/>
      <c r="D62" s="48"/>
      <c r="E62" s="219"/>
      <c r="F62" s="219"/>
      <c r="G62" s="219"/>
      <c r="H62" s="219"/>
      <c r="I62" s="164"/>
      <c r="J62" s="220"/>
      <c r="K62" s="164"/>
      <c r="L62" s="221"/>
      <c r="M62" s="50"/>
      <c r="N62" s="219"/>
      <c r="O62" s="219"/>
      <c r="P62" s="164"/>
      <c r="Q62" s="164"/>
    </row>
    <row r="63" customFormat="false" ht="37.5" hidden="false" customHeight="false" outlineLevel="0" collapsed="false">
      <c r="B63" s="222" t="s">
        <v>407</v>
      </c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</row>
    <row r="64" customFormat="false" ht="37.5" hidden="false" customHeight="false" outlineLevel="0" collapsed="false">
      <c r="B64" s="218"/>
      <c r="C64" s="219"/>
      <c r="D64" s="48"/>
      <c r="E64" s="219"/>
      <c r="F64" s="219"/>
      <c r="G64" s="219"/>
      <c r="H64" s="219"/>
      <c r="I64" s="164"/>
      <c r="J64" s="220"/>
      <c r="K64" s="164"/>
      <c r="L64" s="221"/>
      <c r="M64" s="50"/>
      <c r="N64" s="219"/>
      <c r="O64" s="219"/>
      <c r="P64" s="164"/>
      <c r="Q64" s="164"/>
    </row>
    <row r="65" customFormat="false" ht="37.5" hidden="false" customHeight="false" outlineLevel="0" collapsed="false">
      <c r="B65" s="218"/>
      <c r="C65" s="219"/>
      <c r="D65" s="48"/>
      <c r="E65" s="219"/>
      <c r="F65" s="219"/>
      <c r="G65" s="219"/>
      <c r="H65" s="219"/>
      <c r="I65" s="164"/>
      <c r="J65" s="220"/>
      <c r="K65" s="164"/>
      <c r="L65" s="221"/>
      <c r="M65" s="223" t="s">
        <v>119</v>
      </c>
      <c r="N65" s="223"/>
      <c r="O65" s="223"/>
      <c r="P65" s="223"/>
      <c r="Q65" s="223"/>
    </row>
    <row r="66" customFormat="false" ht="37.5" hidden="false" customHeight="false" outlineLevel="0" collapsed="false">
      <c r="B66" s="218" t="s">
        <v>120</v>
      </c>
      <c r="C66" s="224"/>
      <c r="D66" s="224"/>
      <c r="E66" s="224"/>
      <c r="F66" s="224"/>
      <c r="G66" s="224"/>
      <c r="H66" s="224"/>
      <c r="I66" s="224"/>
      <c r="J66" s="224"/>
      <c r="K66" s="225"/>
      <c r="L66" s="226"/>
      <c r="M66" s="227"/>
      <c r="N66" s="225"/>
      <c r="O66" s="228"/>
      <c r="P66" s="225"/>
      <c r="Q66" s="225"/>
    </row>
    <row r="67" customFormat="false" ht="37.5" hidden="false" customHeight="false" outlineLevel="0" collapsed="false">
      <c r="B67" s="218"/>
      <c r="C67" s="224"/>
      <c r="D67" s="224"/>
      <c r="E67" s="224"/>
      <c r="F67" s="224"/>
      <c r="G67" s="224"/>
      <c r="H67" s="224"/>
      <c r="I67" s="224"/>
      <c r="J67" s="224"/>
      <c r="K67" s="225"/>
      <c r="L67" s="226"/>
      <c r="M67" s="229" t="s">
        <v>121</v>
      </c>
      <c r="N67" s="225"/>
      <c r="O67" s="230" t="s">
        <v>7</v>
      </c>
      <c r="P67" s="225"/>
      <c r="Q67" s="225"/>
    </row>
    <row r="68" customFormat="false" ht="37.5" hidden="false" customHeight="false" outlineLevel="0" collapsed="false">
      <c r="B68" s="231"/>
      <c r="C68" s="224"/>
      <c r="D68" s="224"/>
      <c r="E68" s="224"/>
      <c r="F68" s="224"/>
      <c r="G68" s="224"/>
      <c r="H68" s="224"/>
      <c r="I68" s="224"/>
      <c r="J68" s="224"/>
      <c r="K68" s="225"/>
      <c r="L68" s="226"/>
      <c r="M68" s="227"/>
      <c r="N68" s="225"/>
      <c r="O68" s="228"/>
      <c r="P68" s="225"/>
      <c r="Q68" s="225"/>
    </row>
    <row r="69" customFormat="false" ht="37.5" hidden="false" customHeight="true" outlineLevel="0" collapsed="false">
      <c r="K69" s="225"/>
      <c r="L69" s="226"/>
      <c r="M69" s="232" t="s">
        <v>122</v>
      </c>
      <c r="N69" s="225"/>
      <c r="O69" s="230"/>
      <c r="P69" s="225"/>
      <c r="Q69" s="225"/>
    </row>
    <row r="70" customFormat="false" ht="37.5" hidden="false" customHeight="false" outlineLevel="0" collapsed="false">
      <c r="C70" s="233"/>
      <c r="D70" s="233"/>
      <c r="E70" s="233"/>
      <c r="F70" s="233"/>
      <c r="G70" s="233"/>
      <c r="H70" s="233"/>
      <c r="I70" s="233"/>
      <c r="J70" s="233"/>
      <c r="K70" s="225"/>
      <c r="L70" s="226"/>
      <c r="M70" s="227" t="s">
        <v>7</v>
      </c>
      <c r="N70" s="225"/>
      <c r="O70" s="228" t="s">
        <v>7</v>
      </c>
      <c r="P70" s="225"/>
      <c r="Q70" s="225"/>
    </row>
    <row r="71" customFormat="false" ht="37.5" hidden="false" customHeight="false" outlineLevel="0" collapsed="false">
      <c r="B71" s="231" t="s">
        <v>123</v>
      </c>
      <c r="C71" s="233"/>
      <c r="D71" s="233"/>
      <c r="E71" s="233"/>
      <c r="F71" s="233"/>
      <c r="G71" s="233"/>
      <c r="H71" s="233"/>
      <c r="I71" s="233"/>
      <c r="J71" s="233"/>
      <c r="K71" s="225"/>
      <c r="L71" s="226"/>
      <c r="M71" s="227" t="s">
        <v>124</v>
      </c>
      <c r="N71" s="225"/>
      <c r="O71" s="230" t="s">
        <v>7</v>
      </c>
      <c r="P71" s="225"/>
      <c r="Q71" s="225"/>
    </row>
    <row r="72" customFormat="false" ht="37.5" hidden="false" customHeight="false" outlineLevel="0" collapsed="false">
      <c r="B72" s="231"/>
      <c r="C72" s="233"/>
      <c r="D72" s="233"/>
      <c r="E72" s="233"/>
      <c r="F72" s="233"/>
      <c r="G72" s="233"/>
      <c r="H72" s="233"/>
      <c r="I72" s="233"/>
      <c r="J72" s="233"/>
      <c r="K72" s="225"/>
      <c r="L72" s="226"/>
      <c r="M72" s="50"/>
      <c r="N72" s="219"/>
      <c r="O72" s="228"/>
      <c r="P72" s="225"/>
      <c r="Q72" s="225"/>
    </row>
    <row r="73" customFormat="false" ht="37.5" hidden="false" customHeight="false" outlineLevel="0" collapsed="false">
      <c r="B73" s="231"/>
      <c r="C73" s="219"/>
      <c r="D73" s="48"/>
      <c r="E73" s="219"/>
      <c r="F73" s="219"/>
      <c r="G73" s="219"/>
      <c r="H73" s="219"/>
      <c r="I73" s="164"/>
      <c r="J73" s="220"/>
      <c r="K73" s="225"/>
      <c r="L73" s="226"/>
      <c r="M73" s="50" t="s">
        <v>125</v>
      </c>
      <c r="N73" s="219"/>
      <c r="O73" s="230" t="n">
        <f aca="false">SUM(O67:O72)</f>
        <v>0</v>
      </c>
      <c r="P73" s="225"/>
      <c r="Q73" s="225"/>
    </row>
    <row r="74" customFormat="false" ht="37.5" hidden="false" customHeight="false" outlineLevel="0" collapsed="false">
      <c r="B74" s="231" t="s">
        <v>126</v>
      </c>
      <c r="C74" s="224"/>
      <c r="D74" s="224"/>
      <c r="E74" s="224"/>
      <c r="F74" s="224"/>
      <c r="G74" s="224"/>
      <c r="H74" s="224"/>
      <c r="I74" s="224"/>
      <c r="J74" s="224"/>
      <c r="K74" s="225"/>
      <c r="L74" s="226"/>
      <c r="M74" s="50"/>
      <c r="N74" s="219"/>
      <c r="O74" s="228"/>
      <c r="P74" s="225"/>
      <c r="Q74" s="225"/>
    </row>
    <row r="75" customFormat="false" ht="37.5" hidden="false" customHeight="false" outlineLevel="0" collapsed="false">
      <c r="B75" s="231"/>
      <c r="C75" s="224"/>
      <c r="D75" s="224"/>
      <c r="E75" s="224"/>
      <c r="F75" s="224"/>
      <c r="G75" s="224"/>
      <c r="H75" s="224"/>
      <c r="I75" s="224"/>
      <c r="J75" s="224"/>
      <c r="K75" s="164"/>
      <c r="L75" s="221"/>
      <c r="N75" s="164"/>
      <c r="O75" s="164"/>
      <c r="P75" s="164"/>
      <c r="Q75" s="234"/>
    </row>
    <row r="76" customFormat="false" ht="37.5" hidden="false" customHeight="false" outlineLevel="0" collapsed="false">
      <c r="B76" s="218"/>
      <c r="C76" s="224"/>
      <c r="D76" s="224"/>
      <c r="E76" s="224"/>
      <c r="F76" s="224"/>
      <c r="G76" s="224"/>
      <c r="H76" s="224"/>
      <c r="I76" s="224"/>
      <c r="J76" s="224"/>
      <c r="K76" s="164"/>
      <c r="L76" s="221"/>
      <c r="M76" s="235"/>
      <c r="N76" s="235"/>
      <c r="O76" s="235"/>
      <c r="P76" s="235"/>
      <c r="Q76" s="235"/>
    </row>
    <row r="77" customFormat="false" ht="37.5" hidden="false" customHeight="false" outlineLevel="0" collapsed="false">
      <c r="C77" s="164"/>
      <c r="D77" s="236"/>
      <c r="E77" s="164"/>
      <c r="F77" s="164"/>
      <c r="G77" s="164"/>
      <c r="H77" s="164"/>
      <c r="I77" s="164"/>
      <c r="J77" s="164"/>
      <c r="K77" s="164"/>
      <c r="L77" s="221"/>
      <c r="M77" s="50"/>
      <c r="N77" s="219"/>
      <c r="O77" s="234"/>
      <c r="P77" s="234"/>
      <c r="Q77" s="234"/>
    </row>
    <row r="78" customFormat="false" ht="37.5" hidden="false" customHeight="false" outlineLevel="0" collapsed="false">
      <c r="B78" s="237" t="s">
        <v>408</v>
      </c>
      <c r="C78" s="224"/>
      <c r="D78" s="224"/>
      <c r="E78" s="224"/>
      <c r="F78" s="224"/>
      <c r="G78" s="224"/>
      <c r="H78" s="224"/>
      <c r="I78" s="224"/>
      <c r="J78" s="224"/>
      <c r="K78" s="164"/>
      <c r="L78" s="221"/>
      <c r="M78" s="408"/>
      <c r="N78" s="408"/>
      <c r="O78" s="408"/>
      <c r="P78" s="408"/>
      <c r="Q78" s="408"/>
    </row>
    <row r="79" customFormat="false" ht="37.5" hidden="false" customHeight="false" outlineLevel="0" collapsed="false">
      <c r="B79" s="218"/>
      <c r="C79" s="224"/>
      <c r="D79" s="224"/>
      <c r="E79" s="224"/>
      <c r="F79" s="224"/>
      <c r="G79" s="224"/>
      <c r="H79" s="224"/>
      <c r="I79" s="224"/>
      <c r="J79" s="224"/>
      <c r="K79" s="164"/>
      <c r="L79" s="221"/>
      <c r="M79" s="408"/>
      <c r="N79" s="408"/>
      <c r="O79" s="408"/>
      <c r="P79" s="408"/>
      <c r="Q79" s="408"/>
    </row>
    <row r="80" customFormat="false" ht="37.5" hidden="false" customHeight="false" outlineLevel="0" collapsed="false">
      <c r="C80" s="224"/>
      <c r="D80" s="224"/>
      <c r="E80" s="224"/>
      <c r="F80" s="224"/>
      <c r="G80" s="224"/>
      <c r="H80" s="224"/>
      <c r="I80" s="224"/>
      <c r="J80" s="224"/>
      <c r="M80" s="408"/>
      <c r="N80" s="408"/>
      <c r="O80" s="408"/>
      <c r="P80" s="408"/>
      <c r="Q80" s="408"/>
    </row>
    <row r="81" customFormat="false" ht="37.5" hidden="false" customHeight="false" outlineLevel="0" collapsed="false">
      <c r="C81" s="224"/>
      <c r="D81" s="224"/>
      <c r="E81" s="224"/>
      <c r="F81" s="224"/>
      <c r="G81" s="224"/>
      <c r="H81" s="224"/>
      <c r="I81" s="224"/>
      <c r="J81" s="224"/>
      <c r="M81" s="408"/>
      <c r="N81" s="408"/>
      <c r="O81" s="408"/>
      <c r="P81" s="408"/>
      <c r="Q81" s="408"/>
    </row>
  </sheetData>
  <mergeCells count="41">
    <mergeCell ref="O2:Q2"/>
    <mergeCell ref="B4:I6"/>
    <mergeCell ref="J4:K5"/>
    <mergeCell ref="L4:N5"/>
    <mergeCell ref="O4:Q6"/>
    <mergeCell ref="J6:K6"/>
    <mergeCell ref="L6:N6"/>
    <mergeCell ref="B8:I8"/>
    <mergeCell ref="J8:Q8"/>
    <mergeCell ref="H9:I9"/>
    <mergeCell ref="P9:Q9"/>
    <mergeCell ref="B16:I19"/>
    <mergeCell ref="J16:Q19"/>
    <mergeCell ref="C20:I20"/>
    <mergeCell ref="K20:Q20"/>
    <mergeCell ref="D24:I24"/>
    <mergeCell ref="J24:Q24"/>
    <mergeCell ref="D25:I25"/>
    <mergeCell ref="J25:Q25"/>
    <mergeCell ref="B27:I27"/>
    <mergeCell ref="J27:Q27"/>
    <mergeCell ref="B28:I31"/>
    <mergeCell ref="J28:Q31"/>
    <mergeCell ref="C32:I32"/>
    <mergeCell ref="K32:Q32"/>
    <mergeCell ref="H35:I35"/>
    <mergeCell ref="P35:Q35"/>
    <mergeCell ref="B43:I43"/>
    <mergeCell ref="J43:Q43"/>
    <mergeCell ref="B49:I54"/>
    <mergeCell ref="J49:Q54"/>
    <mergeCell ref="F58:G58"/>
    <mergeCell ref="N58:O58"/>
    <mergeCell ref="B63:Q63"/>
    <mergeCell ref="M65:Q65"/>
    <mergeCell ref="C66:J68"/>
    <mergeCell ref="C70:J72"/>
    <mergeCell ref="C74:J76"/>
    <mergeCell ref="M76:Q76"/>
    <mergeCell ref="C78:J81"/>
    <mergeCell ref="M78:Q81"/>
  </mergeCells>
  <hyperlinks>
    <hyperlink ref="J6" r:id="rId1" display="bretschger@silk-rechtsanwaelte.ch"/>
    <hyperlink ref="C20" r:id="rId2" display="2025 Henau VM A"/>
    <hyperlink ref="K20" r:id="rId3" display="2025 Oberbüren VM B"/>
    <hyperlink ref="C32" r:id="rId4" display="2025 Henau NM A/B"/>
  </hyperlink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true"/>
  </sheetPr>
  <dimension ref="B1:U81"/>
  <sheetViews>
    <sheetView showFormulas="false" showGridLines="true" showRowColHeaders="true" showZeros="true" rightToLeft="false" tabSelected="false" showOutlineSymbols="true" defaultGridColor="true" view="normal" topLeftCell="B1" colorId="64" zoomScale="45" zoomScaleNormal="45" zoomScalePageLayoutView="100" workbookViewId="0">
      <selection pane="topLeft" activeCell="B4" activeCellId="0" sqref="B4"/>
    </sheetView>
  </sheetViews>
  <sheetFormatPr defaultColWidth="9.33203125" defaultRowHeight="37.5" zeroHeight="false" outlineLevelRow="0" outlineLevelCol="0"/>
  <cols>
    <col collapsed="false" customWidth="true" hidden="false" outlineLevel="0" max="1" min="1" style="24" width="0.89"/>
    <col collapsed="false" customWidth="true" hidden="false" outlineLevel="0" max="2" min="2" style="24" width="56.11"/>
    <col collapsed="false" customWidth="true" hidden="false" outlineLevel="0" max="7" min="3" style="25" width="17.89"/>
    <col collapsed="false" customWidth="true" hidden="false" outlineLevel="0" max="8" min="8" style="25" width="12.44"/>
    <col collapsed="false" customWidth="true" hidden="false" outlineLevel="0" max="9" min="9" style="25" width="11"/>
    <col collapsed="false" customWidth="true" hidden="false" outlineLevel="0" max="10" min="10" style="25" width="55.89"/>
    <col collapsed="false" customWidth="true" hidden="false" outlineLevel="0" max="11" min="11" style="25" width="17.89"/>
    <col collapsed="false" customWidth="true" hidden="false" outlineLevel="0" max="12" min="12" style="26" width="17.89"/>
    <col collapsed="false" customWidth="true" hidden="false" outlineLevel="0" max="13" min="13" style="27" width="17.89"/>
    <col collapsed="false" customWidth="true" hidden="false" outlineLevel="0" max="15" min="14" style="25" width="17.89"/>
    <col collapsed="false" customWidth="true" hidden="false" outlineLevel="0" max="16" min="16" style="25" width="13.66"/>
    <col collapsed="false" customWidth="true" hidden="false" outlineLevel="0" max="17" min="17" style="25" width="11"/>
    <col collapsed="false" customWidth="false" hidden="false" outlineLevel="0" max="16384" min="18" style="24" width="9.33"/>
  </cols>
  <sheetData>
    <row r="1" customFormat="false" ht="37.5" hidden="false" customHeight="false" outlineLevel="0" collapsed="false">
      <c r="B1" s="28"/>
      <c r="C1" s="29"/>
      <c r="D1" s="29"/>
      <c r="E1" s="29"/>
      <c r="F1" s="29"/>
      <c r="G1" s="29"/>
      <c r="H1" s="29"/>
      <c r="I1" s="29"/>
      <c r="J1" s="29"/>
      <c r="K1" s="29"/>
      <c r="L1" s="30"/>
      <c r="M1" s="31"/>
      <c r="N1" s="29"/>
      <c r="O1" s="29"/>
      <c r="P1" s="29"/>
      <c r="Q1" s="32"/>
    </row>
    <row r="2" customFormat="false" ht="43.3" hidden="false" customHeight="false" outlineLevel="0" collapsed="false">
      <c r="B2" s="33"/>
      <c r="N2" s="34" t="s">
        <v>45</v>
      </c>
      <c r="O2" s="35" t="n">
        <v>45734</v>
      </c>
      <c r="P2" s="35"/>
      <c r="Q2" s="35"/>
    </row>
    <row r="3" customFormat="false" ht="37.5" hidden="false" customHeight="false" outlineLevel="0" collapsed="false">
      <c r="B3" s="36"/>
      <c r="Q3" s="37"/>
    </row>
    <row r="4" customFormat="false" ht="19.5" hidden="false" customHeight="true" outlineLevel="0" collapsed="false">
      <c r="B4" s="38" t="s">
        <v>409</v>
      </c>
      <c r="C4" s="38"/>
      <c r="D4" s="38"/>
      <c r="E4" s="38"/>
      <c r="F4" s="38"/>
      <c r="G4" s="38"/>
      <c r="H4" s="38"/>
      <c r="I4" s="38"/>
      <c r="J4" s="39" t="s">
        <v>22</v>
      </c>
      <c r="K4" s="39"/>
      <c r="L4" s="40" t="n">
        <v>41792707223</v>
      </c>
      <c r="M4" s="40"/>
      <c r="N4" s="40"/>
      <c r="O4" s="747" t="s">
        <v>410</v>
      </c>
      <c r="P4" s="747"/>
      <c r="Q4" s="747"/>
    </row>
    <row r="5" customFormat="false" ht="19.5" hidden="false" customHeight="true" outlineLevel="0" collapsed="false">
      <c r="B5" s="38"/>
      <c r="C5" s="38"/>
      <c r="D5" s="38"/>
      <c r="E5" s="38"/>
      <c r="F5" s="38"/>
      <c r="G5" s="38"/>
      <c r="H5" s="38"/>
      <c r="I5" s="38"/>
      <c r="J5" s="39"/>
      <c r="K5" s="39"/>
      <c r="L5" s="40"/>
      <c r="M5" s="40"/>
      <c r="N5" s="40"/>
      <c r="O5" s="747"/>
      <c r="P5" s="747"/>
      <c r="Q5" s="747"/>
    </row>
    <row r="6" customFormat="false" ht="37.5" hidden="false" customHeight="false" outlineLevel="0" collapsed="false">
      <c r="B6" s="38"/>
      <c r="C6" s="38"/>
      <c r="D6" s="38"/>
      <c r="E6" s="38"/>
      <c r="F6" s="38"/>
      <c r="G6" s="38"/>
      <c r="H6" s="38"/>
      <c r="I6" s="38"/>
      <c r="J6" s="42" t="s">
        <v>192</v>
      </c>
      <c r="K6" s="42"/>
      <c r="L6" s="43" t="str">
        <f aca="false">HYPERLINK("mailto:"&amp;K6,"Anmeldung")</f>
        <v>Anmeldung</v>
      </c>
      <c r="M6" s="43"/>
      <c r="N6" s="43"/>
      <c r="O6" s="747"/>
      <c r="P6" s="747"/>
      <c r="Q6" s="747"/>
    </row>
    <row r="7" customFormat="false" ht="37.5" hidden="false" customHeight="false" outlineLevel="0" collapsed="false">
      <c r="B7" s="44"/>
      <c r="C7" s="45"/>
      <c r="D7" s="46"/>
      <c r="E7" s="45"/>
      <c r="F7" s="45"/>
      <c r="G7" s="45"/>
      <c r="H7" s="45"/>
      <c r="I7" s="45"/>
      <c r="J7" s="47"/>
      <c r="K7" s="48"/>
      <c r="L7" s="49"/>
      <c r="M7" s="50"/>
      <c r="N7" s="51"/>
      <c r="O7" s="51"/>
      <c r="P7" s="52"/>
      <c r="Q7" s="53"/>
    </row>
    <row r="8" customFormat="false" ht="60" hidden="false" customHeight="true" outlineLevel="0" collapsed="false">
      <c r="B8" s="54" t="s">
        <v>47</v>
      </c>
      <c r="C8" s="54"/>
      <c r="D8" s="54"/>
      <c r="E8" s="54"/>
      <c r="F8" s="54"/>
      <c r="G8" s="54"/>
      <c r="H8" s="54"/>
      <c r="I8" s="54"/>
      <c r="J8" s="54" t="s">
        <v>48</v>
      </c>
      <c r="K8" s="54"/>
      <c r="L8" s="54"/>
      <c r="M8" s="54"/>
      <c r="N8" s="54"/>
      <c r="O8" s="54"/>
      <c r="P8" s="54"/>
      <c r="Q8" s="54"/>
    </row>
    <row r="9" customFormat="false" ht="37.5" hidden="false" customHeight="false" outlineLevel="0" collapsed="false">
      <c r="B9" s="55" t="s">
        <v>49</v>
      </c>
      <c r="C9" s="56" t="s">
        <v>50</v>
      </c>
      <c r="D9" s="57" t="s">
        <v>51</v>
      </c>
      <c r="E9" s="56" t="s">
        <v>52</v>
      </c>
      <c r="F9" s="56" t="s">
        <v>51</v>
      </c>
      <c r="G9" s="56" t="s">
        <v>53</v>
      </c>
      <c r="H9" s="58" t="s">
        <v>54</v>
      </c>
      <c r="I9" s="58"/>
      <c r="J9" s="59" t="s">
        <v>55</v>
      </c>
      <c r="K9" s="60" t="s">
        <v>50</v>
      </c>
      <c r="L9" s="61" t="s">
        <v>51</v>
      </c>
      <c r="M9" s="62" t="s">
        <v>56</v>
      </c>
      <c r="N9" s="60" t="s">
        <v>51</v>
      </c>
      <c r="O9" s="60" t="s">
        <v>53</v>
      </c>
      <c r="P9" s="63" t="s">
        <v>54</v>
      </c>
      <c r="Q9" s="63"/>
    </row>
    <row r="10" customFormat="false" ht="43.3" hidden="false" customHeight="false" outlineLevel="0" collapsed="false">
      <c r="B10" s="178" t="s">
        <v>59</v>
      </c>
      <c r="C10" s="65"/>
      <c r="D10" s="66"/>
      <c r="E10" s="67" t="n">
        <v>0.321527777777778</v>
      </c>
      <c r="F10" s="68" t="n">
        <v>6</v>
      </c>
      <c r="G10" s="69" t="s">
        <v>411</v>
      </c>
      <c r="H10" s="70" t="n">
        <v>7.1</v>
      </c>
      <c r="I10" s="71" t="s">
        <v>58</v>
      </c>
      <c r="J10" s="72" t="s">
        <v>59</v>
      </c>
      <c r="K10" s="73"/>
      <c r="L10" s="74"/>
      <c r="M10" s="67" t="n">
        <v>0.363194444444444</v>
      </c>
      <c r="N10" s="68" t="n">
        <v>6</v>
      </c>
      <c r="O10" s="69" t="s">
        <v>411</v>
      </c>
      <c r="P10" s="75" t="n">
        <v>4.1</v>
      </c>
      <c r="Q10" s="76" t="s">
        <v>58</v>
      </c>
    </row>
    <row r="11" customFormat="false" ht="43.3" hidden="false" customHeight="false" outlineLevel="0" collapsed="false">
      <c r="B11" s="72" t="s">
        <v>412</v>
      </c>
      <c r="C11" s="67" t="n">
        <v>0.350694444444444</v>
      </c>
      <c r="D11" s="68" t="n">
        <v>9</v>
      </c>
      <c r="E11" s="67" t="n">
        <v>0.352777777777778</v>
      </c>
      <c r="F11" s="68" t="n">
        <v>10</v>
      </c>
      <c r="G11" s="69" t="s">
        <v>413</v>
      </c>
      <c r="H11" s="70" t="n">
        <v>556</v>
      </c>
      <c r="I11" s="77" t="s">
        <v>62</v>
      </c>
      <c r="J11" s="72" t="s">
        <v>412</v>
      </c>
      <c r="K11" s="67" t="n">
        <v>0.392361111111111</v>
      </c>
      <c r="L11" s="78" t="n">
        <v>9</v>
      </c>
      <c r="M11" s="67" t="n">
        <v>0.394444444444444</v>
      </c>
      <c r="N11" s="68" t="n">
        <v>10</v>
      </c>
      <c r="O11" s="69" t="s">
        <v>413</v>
      </c>
      <c r="P11" s="70" t="n">
        <v>244</v>
      </c>
      <c r="Q11" s="76" t="s">
        <v>62</v>
      </c>
    </row>
    <row r="12" customFormat="false" ht="43.3" hidden="false" customHeight="false" outlineLevel="0" collapsed="false">
      <c r="B12" s="72" t="s">
        <v>414</v>
      </c>
      <c r="C12" s="67" t="n">
        <v>0.367361111111111</v>
      </c>
      <c r="D12" s="68" t="n">
        <v>4</v>
      </c>
      <c r="E12" s="67" t="n">
        <v>0.372916666666667</v>
      </c>
      <c r="F12" s="79" t="s">
        <v>7</v>
      </c>
      <c r="G12" s="69" t="s">
        <v>415</v>
      </c>
      <c r="H12" s="70" t="n">
        <v>19</v>
      </c>
      <c r="I12" s="77" t="s">
        <v>56</v>
      </c>
      <c r="J12" s="80" t="s">
        <v>414</v>
      </c>
      <c r="K12" s="67" t="n">
        <v>0.409027777777778</v>
      </c>
      <c r="L12" s="78" t="n">
        <v>4</v>
      </c>
      <c r="M12" s="67" t="n">
        <v>0.414583333333333</v>
      </c>
      <c r="N12" s="68"/>
      <c r="O12" s="69" t="s">
        <v>415</v>
      </c>
      <c r="P12" s="70" t="n">
        <v>10</v>
      </c>
      <c r="Q12" s="76" t="s">
        <v>56</v>
      </c>
    </row>
    <row r="13" customFormat="false" ht="43.3" hidden="false" customHeight="false" outlineLevel="0" collapsed="false">
      <c r="B13" s="72" t="s">
        <v>416</v>
      </c>
      <c r="C13" s="67" t="n">
        <v>0.386111111111111</v>
      </c>
      <c r="D13" s="68" t="s">
        <v>7</v>
      </c>
      <c r="E13" s="67"/>
      <c r="F13" s="68"/>
      <c r="G13" s="69"/>
      <c r="H13" s="82" t="n">
        <v>0.0944444444444444</v>
      </c>
      <c r="I13" s="77" t="s">
        <v>69</v>
      </c>
      <c r="J13" s="72" t="s">
        <v>417</v>
      </c>
      <c r="K13" s="67" t="n">
        <v>0.427083333333333</v>
      </c>
      <c r="L13" s="78"/>
      <c r="M13" s="67"/>
      <c r="N13" s="68" t="s">
        <v>7</v>
      </c>
      <c r="O13" s="69"/>
      <c r="P13" s="82" t="n">
        <v>0.0513888888888889</v>
      </c>
      <c r="Q13" s="76" t="s">
        <v>69</v>
      </c>
    </row>
    <row r="14" customFormat="false" ht="43.3" hidden="false" customHeight="false" outlineLevel="0" collapsed="false">
      <c r="B14" s="72"/>
      <c r="C14" s="67"/>
      <c r="D14" s="68"/>
      <c r="E14" s="67"/>
      <c r="F14" s="68"/>
      <c r="G14" s="69"/>
      <c r="H14" s="83" t="n">
        <v>0</v>
      </c>
      <c r="I14" s="84" t="s">
        <v>70</v>
      </c>
      <c r="J14" s="72" t="s">
        <v>418</v>
      </c>
      <c r="K14" s="67"/>
      <c r="L14" s="78"/>
      <c r="M14" s="67"/>
      <c r="N14" s="68"/>
      <c r="O14" s="69"/>
      <c r="P14" s="83" t="n">
        <v>0.2</v>
      </c>
      <c r="Q14" s="76" t="s">
        <v>70</v>
      </c>
    </row>
    <row r="15" customFormat="false" ht="43.3" hidden="false" customHeight="false" outlineLevel="0" collapsed="false">
      <c r="B15" s="411"/>
      <c r="C15" s="86"/>
      <c r="D15" s="87"/>
      <c r="E15" s="88"/>
      <c r="F15" s="87"/>
      <c r="G15" s="89"/>
      <c r="H15" s="82" t="n">
        <f aca="false">H13*(100%+H14)</f>
        <v>0.0944444444444444</v>
      </c>
      <c r="I15" s="77" t="s">
        <v>71</v>
      </c>
      <c r="J15" s="90"/>
      <c r="K15" s="91"/>
      <c r="L15" s="92"/>
      <c r="M15" s="93"/>
      <c r="N15" s="94"/>
      <c r="O15" s="95"/>
      <c r="P15" s="96" t="n">
        <f aca="false">P13*(100%+P14)</f>
        <v>0.0616666666666667</v>
      </c>
      <c r="Q15" s="97" t="s">
        <v>71</v>
      </c>
    </row>
    <row r="16" customFormat="false" ht="24.75" hidden="false" customHeight="true" outlineLevel="0" collapsed="false">
      <c r="B16" s="412" t="s">
        <v>419</v>
      </c>
      <c r="C16" s="412"/>
      <c r="D16" s="412"/>
      <c r="E16" s="412"/>
      <c r="F16" s="412"/>
      <c r="G16" s="412"/>
      <c r="H16" s="412"/>
      <c r="I16" s="412"/>
      <c r="J16" s="413" t="s">
        <v>420</v>
      </c>
      <c r="K16" s="413"/>
      <c r="L16" s="413"/>
      <c r="M16" s="413"/>
      <c r="N16" s="413"/>
      <c r="O16" s="413"/>
      <c r="P16" s="413"/>
      <c r="Q16" s="413"/>
    </row>
    <row r="17" customFormat="false" ht="24.75" hidden="false" customHeight="true" outlineLevel="0" collapsed="false">
      <c r="B17" s="412"/>
      <c r="C17" s="412"/>
      <c r="D17" s="412"/>
      <c r="E17" s="412"/>
      <c r="F17" s="412"/>
      <c r="G17" s="412"/>
      <c r="H17" s="412"/>
      <c r="I17" s="412"/>
      <c r="J17" s="413"/>
      <c r="K17" s="413"/>
      <c r="L17" s="413"/>
      <c r="M17" s="413"/>
      <c r="N17" s="413"/>
      <c r="O17" s="413"/>
      <c r="P17" s="413"/>
      <c r="Q17" s="413"/>
    </row>
    <row r="18" customFormat="false" ht="24.75" hidden="false" customHeight="true" outlineLevel="0" collapsed="false">
      <c r="B18" s="412"/>
      <c r="C18" s="412"/>
      <c r="D18" s="412"/>
      <c r="E18" s="412"/>
      <c r="F18" s="412"/>
      <c r="G18" s="412"/>
      <c r="H18" s="412"/>
      <c r="I18" s="412"/>
      <c r="J18" s="413"/>
      <c r="K18" s="413"/>
      <c r="L18" s="413"/>
      <c r="M18" s="413"/>
      <c r="N18" s="413"/>
      <c r="O18" s="413"/>
      <c r="P18" s="413"/>
      <c r="Q18" s="413"/>
    </row>
    <row r="19" customFormat="false" ht="24.75" hidden="false" customHeight="true" outlineLevel="0" collapsed="false">
      <c r="B19" s="412"/>
      <c r="C19" s="412"/>
      <c r="D19" s="412"/>
      <c r="E19" s="412"/>
      <c r="F19" s="412"/>
      <c r="G19" s="412"/>
      <c r="H19" s="412"/>
      <c r="I19" s="412"/>
      <c r="J19" s="413"/>
      <c r="K19" s="413"/>
      <c r="L19" s="413"/>
      <c r="M19" s="413"/>
      <c r="N19" s="413"/>
      <c r="O19" s="413"/>
      <c r="P19" s="413"/>
      <c r="Q19" s="413"/>
    </row>
    <row r="20" customFormat="false" ht="37.5" hidden="false" customHeight="false" outlineLevel="0" collapsed="false">
      <c r="B20" s="100" t="s">
        <v>74</v>
      </c>
      <c r="C20" s="101" t="s">
        <v>421</v>
      </c>
      <c r="D20" s="101"/>
      <c r="E20" s="101"/>
      <c r="F20" s="101"/>
      <c r="G20" s="101"/>
      <c r="H20" s="101"/>
      <c r="I20" s="101"/>
      <c r="J20" s="102" t="s">
        <v>76</v>
      </c>
      <c r="K20" s="103" t="s">
        <v>422</v>
      </c>
      <c r="L20" s="103"/>
      <c r="M20" s="103"/>
      <c r="N20" s="103"/>
      <c r="O20" s="103"/>
      <c r="P20" s="103"/>
      <c r="Q20" s="103"/>
    </row>
    <row r="21" customFormat="false" ht="37.5" hidden="false" customHeight="false" outlineLevel="0" collapsed="false">
      <c r="B21" s="104"/>
      <c r="C21" s="105"/>
      <c r="D21" s="105"/>
      <c r="E21" s="105"/>
      <c r="F21" s="105"/>
      <c r="G21" s="105"/>
      <c r="H21" s="105"/>
      <c r="I21" s="105"/>
      <c r="J21" s="106"/>
      <c r="K21" s="107"/>
      <c r="L21" s="108"/>
      <c r="M21" s="109"/>
      <c r="N21" s="106"/>
      <c r="O21" s="106"/>
      <c r="P21" s="106"/>
      <c r="Q21" s="110"/>
    </row>
    <row r="22" customFormat="false" ht="37.5" hidden="true" customHeight="false" outlineLevel="0" collapsed="false">
      <c r="B22" s="111" t="s">
        <v>78</v>
      </c>
      <c r="C22" s="112" t="n">
        <f aca="false" t="array" ref="C22:C22">INDEX(C11:C14,COUNT(C11:C14))+H15</f>
        <v>0.480555555555556</v>
      </c>
      <c r="D22" s="113"/>
      <c r="E22" s="113"/>
      <c r="F22" s="113"/>
      <c r="G22" s="113"/>
      <c r="H22" s="113"/>
      <c r="I22" s="113"/>
      <c r="J22" s="114" t="s">
        <v>78</v>
      </c>
      <c r="K22" s="115" t="n">
        <f aca="false" t="array" ref="K22:K22">INDEX(K11:K14,COUNT(K11:K14))+P15</f>
        <v>0.48875</v>
      </c>
      <c r="M22" s="116"/>
      <c r="N22" s="117"/>
      <c r="O22" s="117"/>
      <c r="P22" s="117"/>
      <c r="Q22" s="118"/>
    </row>
    <row r="23" customFormat="false" ht="37.5" hidden="false" customHeight="false" outlineLevel="0" collapsed="false">
      <c r="B23" s="119"/>
      <c r="C23" s="120"/>
      <c r="D23" s="121"/>
      <c r="E23" s="120"/>
      <c r="F23" s="120"/>
      <c r="G23" s="120"/>
      <c r="H23" s="120"/>
      <c r="I23" s="120"/>
      <c r="J23" s="122"/>
      <c r="K23" s="123"/>
      <c r="L23" s="124"/>
      <c r="M23" s="123"/>
      <c r="N23" s="123"/>
      <c r="O23" s="123"/>
      <c r="P23" s="123"/>
      <c r="Q23" s="125"/>
    </row>
    <row r="24" customFormat="false" ht="43.3" hidden="false" customHeight="false" outlineLevel="0" collapsed="false">
      <c r="B24" s="126" t="s">
        <v>79</v>
      </c>
      <c r="C24" s="127" t="n">
        <v>0.489583333333333</v>
      </c>
      <c r="D24" s="128" t="s">
        <v>423</v>
      </c>
      <c r="E24" s="128"/>
      <c r="F24" s="128"/>
      <c r="G24" s="128"/>
      <c r="H24" s="128"/>
      <c r="I24" s="128"/>
      <c r="J24" s="129" t="s">
        <v>424</v>
      </c>
      <c r="K24" s="129"/>
      <c r="L24" s="129"/>
      <c r="M24" s="129"/>
      <c r="N24" s="129"/>
      <c r="O24" s="129"/>
      <c r="P24" s="129"/>
      <c r="Q24" s="129"/>
    </row>
    <row r="25" customFormat="false" ht="43.3" hidden="false" customHeight="false" outlineLevel="0" collapsed="false">
      <c r="B25" s="130" t="s">
        <v>82</v>
      </c>
      <c r="C25" s="131" t="n">
        <v>0.5625</v>
      </c>
      <c r="D25" s="132" t="s">
        <v>425</v>
      </c>
      <c r="E25" s="132"/>
      <c r="F25" s="132"/>
      <c r="G25" s="132"/>
      <c r="H25" s="132"/>
      <c r="I25" s="132"/>
      <c r="J25" s="133" t="s">
        <v>426</v>
      </c>
      <c r="K25" s="133"/>
      <c r="L25" s="133"/>
      <c r="M25" s="133"/>
      <c r="N25" s="133"/>
      <c r="O25" s="133"/>
      <c r="P25" s="133"/>
      <c r="Q25" s="133"/>
    </row>
    <row r="26" customFormat="false" ht="37.5" hidden="false" customHeight="false" outlineLevel="0" collapsed="false">
      <c r="B26" s="134"/>
      <c r="C26" s="135"/>
      <c r="D26" s="136"/>
      <c r="E26" s="137"/>
      <c r="F26" s="137"/>
      <c r="G26" s="137"/>
      <c r="H26" s="137"/>
      <c r="I26" s="137"/>
      <c r="J26" s="136"/>
      <c r="K26" s="136"/>
      <c r="L26" s="138"/>
      <c r="M26" s="139"/>
      <c r="N26" s="136"/>
      <c r="O26" s="136"/>
      <c r="P26" s="136"/>
      <c r="Q26" s="140"/>
    </row>
    <row r="27" customFormat="false" ht="60" hidden="false" customHeight="true" outlineLevel="0" collapsed="false">
      <c r="B27" s="141" t="s">
        <v>85</v>
      </c>
      <c r="C27" s="141"/>
      <c r="D27" s="141"/>
      <c r="E27" s="141"/>
      <c r="F27" s="141"/>
      <c r="G27" s="141"/>
      <c r="H27" s="141"/>
      <c r="I27" s="141"/>
      <c r="J27" s="141" t="s">
        <v>86</v>
      </c>
      <c r="K27" s="141"/>
      <c r="L27" s="141"/>
      <c r="M27" s="141"/>
      <c r="N27" s="141"/>
      <c r="O27" s="141"/>
      <c r="P27" s="141"/>
      <c r="Q27" s="141"/>
    </row>
    <row r="28" customFormat="false" ht="24.75" hidden="false" customHeight="true" outlineLevel="0" collapsed="false">
      <c r="B28" s="412" t="s">
        <v>427</v>
      </c>
      <c r="C28" s="412"/>
      <c r="D28" s="412"/>
      <c r="E28" s="412"/>
      <c r="F28" s="412"/>
      <c r="G28" s="412"/>
      <c r="H28" s="412"/>
      <c r="I28" s="412"/>
      <c r="J28" s="412" t="s">
        <v>428</v>
      </c>
      <c r="K28" s="412"/>
      <c r="L28" s="412"/>
      <c r="M28" s="412"/>
      <c r="N28" s="412"/>
      <c r="O28" s="412"/>
      <c r="P28" s="412"/>
      <c r="Q28" s="412"/>
    </row>
    <row r="29" customFormat="false" ht="24.75" hidden="false" customHeight="true" outlineLevel="0" collapsed="false">
      <c r="B29" s="412"/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</row>
    <row r="30" customFormat="false" ht="24.75" hidden="false" customHeight="true" outlineLevel="0" collapsed="false">
      <c r="B30" s="412"/>
      <c r="C30" s="412"/>
      <c r="D30" s="412"/>
      <c r="E30" s="412"/>
      <c r="F30" s="412"/>
      <c r="G30" s="412"/>
      <c r="H30" s="412"/>
      <c r="I30" s="412"/>
      <c r="J30" s="412"/>
      <c r="K30" s="412"/>
      <c r="L30" s="412"/>
      <c r="M30" s="412"/>
      <c r="N30" s="412"/>
      <c r="O30" s="412"/>
      <c r="P30" s="412"/>
      <c r="Q30" s="412"/>
    </row>
    <row r="31" customFormat="false" ht="24.75" hidden="false" customHeight="true" outlineLevel="0" collapsed="false">
      <c r="B31" s="412"/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</row>
    <row r="32" customFormat="false" ht="39.75" hidden="false" customHeight="true" outlineLevel="0" collapsed="false">
      <c r="B32" s="143" t="s">
        <v>89</v>
      </c>
      <c r="C32" s="144" t="s">
        <v>429</v>
      </c>
      <c r="D32" s="144"/>
      <c r="E32" s="144"/>
      <c r="F32" s="144"/>
      <c r="G32" s="144"/>
      <c r="H32" s="144"/>
      <c r="I32" s="144"/>
      <c r="J32" s="145" t="s">
        <v>91</v>
      </c>
      <c r="K32" s="146" t="s">
        <v>429</v>
      </c>
      <c r="L32" s="146"/>
      <c r="M32" s="146"/>
      <c r="N32" s="146"/>
      <c r="O32" s="146"/>
      <c r="P32" s="146"/>
      <c r="Q32" s="146"/>
    </row>
    <row r="33" customFormat="false" ht="37.5" hidden="true" customHeight="false" outlineLevel="0" collapsed="false">
      <c r="B33" s="147" t="s">
        <v>92</v>
      </c>
      <c r="C33" s="148" t="s">
        <v>93</v>
      </c>
      <c r="D33" s="149" t="n">
        <f aca="false">C25 +H41</f>
        <v>0.635416666666667</v>
      </c>
      <c r="E33" s="150"/>
      <c r="F33" s="105"/>
      <c r="G33" s="105"/>
      <c r="H33" s="151"/>
      <c r="I33" s="152"/>
      <c r="J33" s="148" t="s">
        <v>94</v>
      </c>
      <c r="K33" s="148" t="s">
        <v>93</v>
      </c>
      <c r="L33" s="153" t="n">
        <f aca="false">C25+P41</f>
        <v>0.624166666666667</v>
      </c>
      <c r="N33" s="106"/>
      <c r="O33" s="106"/>
      <c r="P33" s="151"/>
      <c r="Q33" s="110"/>
    </row>
    <row r="34" customFormat="false" ht="37.5" hidden="false" customHeight="false" outlineLevel="0" collapsed="false">
      <c r="B34" s="154"/>
      <c r="C34" s="155"/>
      <c r="D34" s="156"/>
      <c r="E34" s="157"/>
      <c r="F34" s="158"/>
      <c r="G34" s="158"/>
      <c r="I34" s="159"/>
      <c r="J34" s="160"/>
      <c r="K34" s="161"/>
      <c r="L34" s="162"/>
      <c r="M34" s="163"/>
      <c r="N34" s="164"/>
      <c r="O34" s="164"/>
      <c r="Q34" s="165"/>
    </row>
    <row r="35" customFormat="false" ht="37.5" hidden="false" customHeight="false" outlineLevel="0" collapsed="false">
      <c r="B35" s="166" t="s">
        <v>95</v>
      </c>
      <c r="C35" s="167" t="s">
        <v>50</v>
      </c>
      <c r="D35" s="167" t="s">
        <v>51</v>
      </c>
      <c r="E35" s="167" t="s">
        <v>56</v>
      </c>
      <c r="F35" s="167" t="s">
        <v>51</v>
      </c>
      <c r="G35" s="167" t="s">
        <v>96</v>
      </c>
      <c r="H35" s="168" t="s">
        <v>54</v>
      </c>
      <c r="I35" s="168"/>
      <c r="J35" s="59" t="s">
        <v>97</v>
      </c>
      <c r="K35" s="169" t="s">
        <v>50</v>
      </c>
      <c r="L35" s="170" t="s">
        <v>51</v>
      </c>
      <c r="M35" s="171" t="s">
        <v>56</v>
      </c>
      <c r="N35" s="172" t="s">
        <v>51</v>
      </c>
      <c r="O35" s="173" t="s">
        <v>96</v>
      </c>
      <c r="P35" s="168" t="s">
        <v>54</v>
      </c>
      <c r="Q35" s="168"/>
    </row>
    <row r="36" customFormat="false" ht="43.3" hidden="false" customHeight="false" outlineLevel="0" collapsed="false">
      <c r="B36" s="174" t="s">
        <v>430</v>
      </c>
      <c r="C36" s="73"/>
      <c r="D36" s="175"/>
      <c r="E36" s="176" t="n">
        <v>0.651388888888889</v>
      </c>
      <c r="F36" s="78" t="s">
        <v>7</v>
      </c>
      <c r="G36" s="177" t="s">
        <v>415</v>
      </c>
      <c r="H36" s="70" t="n">
        <v>6.7</v>
      </c>
      <c r="I36" s="77" t="s">
        <v>58</v>
      </c>
      <c r="J36" s="174" t="s">
        <v>430</v>
      </c>
      <c r="K36" s="73"/>
      <c r="L36" s="175"/>
      <c r="M36" s="176" t="n">
        <v>0.651388888888889</v>
      </c>
      <c r="N36" s="78" t="s">
        <v>7</v>
      </c>
      <c r="O36" s="177" t="s">
        <v>415</v>
      </c>
      <c r="P36" s="181" t="n">
        <v>4.1</v>
      </c>
      <c r="Q36" s="182" t="s">
        <v>58</v>
      </c>
    </row>
    <row r="37" customFormat="false" ht="43.3" hidden="false" customHeight="false" outlineLevel="0" collapsed="false">
      <c r="B37" s="72" t="s">
        <v>414</v>
      </c>
      <c r="C37" s="67" t="n">
        <v>0.664583333333333</v>
      </c>
      <c r="D37" s="415"/>
      <c r="E37" s="67" t="n">
        <v>0.672916666666667</v>
      </c>
      <c r="F37" s="68" t="n">
        <v>3</v>
      </c>
      <c r="G37" s="69" t="s">
        <v>413</v>
      </c>
      <c r="H37" s="70" t="n">
        <v>21</v>
      </c>
      <c r="I37" s="77" t="s">
        <v>62</v>
      </c>
      <c r="J37" s="72" t="s">
        <v>414</v>
      </c>
      <c r="K37" s="67" t="n">
        <v>0.664583333333333</v>
      </c>
      <c r="L37" s="415"/>
      <c r="M37" s="67" t="n">
        <v>0.672916666666667</v>
      </c>
      <c r="N37" s="68" t="n">
        <v>3</v>
      </c>
      <c r="O37" s="69" t="s">
        <v>413</v>
      </c>
      <c r="P37" s="70" t="n">
        <v>10</v>
      </c>
      <c r="Q37" s="76" t="s">
        <v>62</v>
      </c>
      <c r="T37" s="24" t="s">
        <v>7</v>
      </c>
    </row>
    <row r="38" customFormat="false" ht="43.3" hidden="false" customHeight="false" outlineLevel="0" collapsed="false">
      <c r="B38" s="72" t="s">
        <v>412</v>
      </c>
      <c r="C38" s="176" t="n">
        <v>0.688194444444444</v>
      </c>
      <c r="D38" s="68" t="n">
        <v>6</v>
      </c>
      <c r="E38" s="67" t="n">
        <v>0.690277777777778</v>
      </c>
      <c r="F38" s="68" t="n">
        <v>5</v>
      </c>
      <c r="G38" s="69" t="s">
        <v>411</v>
      </c>
      <c r="H38" s="70" t="n">
        <v>557</v>
      </c>
      <c r="I38" s="77" t="s">
        <v>56</v>
      </c>
      <c r="J38" s="72" t="s">
        <v>412</v>
      </c>
      <c r="K38" s="176" t="n">
        <v>0.688194444444444</v>
      </c>
      <c r="L38" s="68" t="n">
        <v>6</v>
      </c>
      <c r="M38" s="67" t="n">
        <v>0.690277777777778</v>
      </c>
      <c r="N38" s="68" t="n">
        <v>5</v>
      </c>
      <c r="O38" s="69" t="s">
        <v>411</v>
      </c>
      <c r="P38" s="70" t="n">
        <v>244</v>
      </c>
      <c r="Q38" s="76" t="s">
        <v>56</v>
      </c>
    </row>
    <row r="39" customFormat="false" ht="43.3" hidden="false" customHeight="false" outlineLevel="0" collapsed="false">
      <c r="B39" s="72" t="s">
        <v>59</v>
      </c>
      <c r="C39" s="67" t="n">
        <v>0.720138888888889</v>
      </c>
      <c r="D39" s="68"/>
      <c r="E39" s="67" t="s">
        <v>7</v>
      </c>
      <c r="F39" s="68" t="s">
        <v>7</v>
      </c>
      <c r="G39" s="69"/>
      <c r="H39" s="82" t="n">
        <v>0.0729166666666667</v>
      </c>
      <c r="I39" s="77" t="s">
        <v>69</v>
      </c>
      <c r="J39" s="72" t="s">
        <v>59</v>
      </c>
      <c r="K39" s="67" t="n">
        <v>0.720138888888889</v>
      </c>
      <c r="L39" s="68"/>
      <c r="M39" s="67" t="s">
        <v>7</v>
      </c>
      <c r="N39" s="68" t="s">
        <v>7</v>
      </c>
      <c r="O39" s="69"/>
      <c r="P39" s="82" t="n">
        <v>0.0513888888888889</v>
      </c>
      <c r="Q39" s="76" t="s">
        <v>69</v>
      </c>
    </row>
    <row r="40" customFormat="false" ht="43.3" hidden="false" customHeight="false" outlineLevel="0" collapsed="false">
      <c r="B40" s="72"/>
      <c r="C40" s="67"/>
      <c r="D40" s="68"/>
      <c r="E40" s="67" t="s">
        <v>7</v>
      </c>
      <c r="F40" s="68" t="s">
        <v>7</v>
      </c>
      <c r="G40" s="69" t="s">
        <v>7</v>
      </c>
      <c r="H40" s="83" t="n">
        <v>0</v>
      </c>
      <c r="I40" s="84" t="s">
        <v>70</v>
      </c>
      <c r="J40" s="72"/>
      <c r="K40" s="67"/>
      <c r="L40" s="78"/>
      <c r="M40" s="67"/>
      <c r="N40" s="68"/>
      <c r="O40" s="69"/>
      <c r="P40" s="83" t="n">
        <v>0.2</v>
      </c>
      <c r="Q40" s="185" t="s">
        <v>70</v>
      </c>
    </row>
    <row r="41" customFormat="false" ht="43.3" hidden="false" customHeight="false" outlineLevel="0" collapsed="false">
      <c r="B41" s="186"/>
      <c r="C41" s="93"/>
      <c r="D41" s="187"/>
      <c r="E41" s="67" t="s">
        <v>7</v>
      </c>
      <c r="F41" s="187"/>
      <c r="G41" s="95"/>
      <c r="H41" s="96" t="n">
        <f aca="false">H39*(100%+H40)</f>
        <v>0.0729166666666667</v>
      </c>
      <c r="I41" s="188" t="s">
        <v>71</v>
      </c>
      <c r="J41" s="90"/>
      <c r="K41" s="93" t="s">
        <v>7</v>
      </c>
      <c r="L41" s="187"/>
      <c r="M41" s="93"/>
      <c r="N41" s="187"/>
      <c r="O41" s="189"/>
      <c r="P41" s="96" t="n">
        <f aca="false">P39*(100%+P40)</f>
        <v>0.0616666666666667</v>
      </c>
      <c r="Q41" s="97" t="s">
        <v>71</v>
      </c>
    </row>
    <row r="42" customFormat="false" ht="37.5" hidden="false" customHeight="false" outlineLevel="0" collapsed="false">
      <c r="B42" s="154"/>
      <c r="C42" s="157"/>
      <c r="D42" s="156"/>
      <c r="E42" s="157"/>
      <c r="F42" s="190"/>
      <c r="G42" s="156"/>
      <c r="H42" s="161"/>
      <c r="I42" s="160"/>
      <c r="J42" s="191"/>
      <c r="K42" s="157"/>
      <c r="L42" s="156"/>
      <c r="M42" s="157"/>
      <c r="N42" s="156"/>
      <c r="O42" s="156"/>
      <c r="P42" s="161"/>
      <c r="Q42" s="192"/>
    </row>
    <row r="43" customFormat="false" ht="60" hidden="false" customHeight="true" outlineLevel="0" collapsed="false">
      <c r="B43" s="193" t="s">
        <v>101</v>
      </c>
      <c r="C43" s="193"/>
      <c r="D43" s="193"/>
      <c r="E43" s="193"/>
      <c r="F43" s="193"/>
      <c r="G43" s="193"/>
      <c r="H43" s="193"/>
      <c r="I43" s="193"/>
      <c r="J43" s="194" t="s">
        <v>102</v>
      </c>
      <c r="K43" s="194"/>
      <c r="L43" s="194"/>
      <c r="M43" s="194"/>
      <c r="N43" s="194"/>
      <c r="O43" s="194"/>
      <c r="P43" s="194"/>
      <c r="Q43" s="194"/>
    </row>
    <row r="44" customFormat="false" ht="43.3" hidden="false" customHeight="false" outlineLevel="0" collapsed="false">
      <c r="B44" s="72"/>
      <c r="C44" s="73"/>
      <c r="D44" s="74"/>
      <c r="E44" s="67"/>
      <c r="F44" s="68"/>
      <c r="G44" s="69"/>
      <c r="H44" s="196"/>
      <c r="I44" s="160"/>
      <c r="J44" s="174"/>
      <c r="K44" s="73"/>
      <c r="L44" s="175"/>
      <c r="M44" s="176"/>
      <c r="N44" s="78"/>
      <c r="O44" s="177"/>
      <c r="P44" s="160"/>
      <c r="Q44" s="192"/>
    </row>
    <row r="45" customFormat="false" ht="43.3" hidden="false" customHeight="false" outlineLevel="0" collapsed="false">
      <c r="B45" s="72"/>
      <c r="C45" s="67"/>
      <c r="D45" s="78"/>
      <c r="E45" s="67"/>
      <c r="F45" s="68"/>
      <c r="G45" s="69"/>
      <c r="H45" s="196"/>
      <c r="I45" s="160"/>
      <c r="J45" s="72"/>
      <c r="K45" s="67"/>
      <c r="L45" s="415"/>
      <c r="M45" s="67"/>
      <c r="N45" s="68"/>
      <c r="O45" s="69"/>
      <c r="P45" s="160"/>
      <c r="Q45" s="192"/>
    </row>
    <row r="46" customFormat="false" ht="43.3" hidden="false" customHeight="false" outlineLevel="0" collapsed="false">
      <c r="B46" s="80"/>
      <c r="C46" s="67"/>
      <c r="D46" s="78"/>
      <c r="E46" s="67"/>
      <c r="F46" s="68"/>
      <c r="G46" s="69"/>
      <c r="H46" s="196"/>
      <c r="I46" s="160"/>
      <c r="J46" s="72"/>
      <c r="K46" s="176"/>
      <c r="L46" s="68"/>
      <c r="M46" s="67"/>
      <c r="N46" s="68"/>
      <c r="O46" s="69"/>
      <c r="P46" s="160"/>
      <c r="Q46" s="192"/>
    </row>
    <row r="47" customFormat="false" ht="43.3" hidden="false" customHeight="false" outlineLevel="0" collapsed="false">
      <c r="B47" s="72"/>
      <c r="C47" s="67"/>
      <c r="D47" s="78"/>
      <c r="E47" s="67"/>
      <c r="F47" s="68"/>
      <c r="G47" s="69"/>
      <c r="H47" s="196"/>
      <c r="I47" s="160"/>
      <c r="J47" s="72"/>
      <c r="K47" s="67"/>
      <c r="L47" s="68"/>
      <c r="M47" s="67"/>
      <c r="N47" s="68"/>
      <c r="O47" s="69"/>
      <c r="P47" s="160"/>
      <c r="Q47" s="192"/>
    </row>
    <row r="48" customFormat="false" ht="43.3" hidden="false" customHeight="false" outlineLevel="0" collapsed="false">
      <c r="B48" s="72"/>
      <c r="C48" s="67"/>
      <c r="D48" s="78"/>
      <c r="E48" s="67"/>
      <c r="F48" s="68"/>
      <c r="G48" s="69"/>
      <c r="H48" s="196"/>
      <c r="I48" s="160"/>
      <c r="J48" s="198"/>
      <c r="K48" s="199"/>
      <c r="L48" s="203"/>
      <c r="M48" s="199"/>
      <c r="N48" s="204"/>
      <c r="O48" s="205"/>
      <c r="P48" s="160"/>
      <c r="Q48" s="206" t="s">
        <v>109</v>
      </c>
    </row>
    <row r="49" customFormat="false" ht="24.75" hidden="false" customHeight="true" outlineLevel="0" collapsed="false">
      <c r="B49" s="207" t="s">
        <v>431</v>
      </c>
      <c r="C49" s="207"/>
      <c r="D49" s="207"/>
      <c r="E49" s="207"/>
      <c r="F49" s="207"/>
      <c r="G49" s="207"/>
      <c r="H49" s="207"/>
      <c r="I49" s="207"/>
      <c r="J49" s="208" t="s">
        <v>111</v>
      </c>
      <c r="K49" s="208"/>
      <c r="L49" s="208"/>
      <c r="M49" s="208"/>
      <c r="N49" s="208"/>
      <c r="O49" s="208"/>
      <c r="P49" s="208"/>
      <c r="Q49" s="208"/>
      <c r="R49" s="24" t="s">
        <v>7</v>
      </c>
      <c r="S49" s="24" t="s">
        <v>7</v>
      </c>
      <c r="T49" s="24" t="s">
        <v>7</v>
      </c>
      <c r="U49" s="24" t="s">
        <v>7</v>
      </c>
    </row>
    <row r="50" customFormat="false" ht="24.75" hidden="false" customHeight="true" outlineLevel="0" collapsed="false">
      <c r="B50" s="207"/>
      <c r="C50" s="207"/>
      <c r="D50" s="207"/>
      <c r="E50" s="207"/>
      <c r="F50" s="207"/>
      <c r="G50" s="207"/>
      <c r="H50" s="207"/>
      <c r="I50" s="207"/>
      <c r="J50" s="208"/>
      <c r="K50" s="208"/>
      <c r="L50" s="208"/>
      <c r="M50" s="208"/>
      <c r="N50" s="208"/>
      <c r="O50" s="208"/>
      <c r="P50" s="208"/>
      <c r="Q50" s="208"/>
    </row>
    <row r="51" customFormat="false" ht="24.75" hidden="false" customHeight="true" outlineLevel="0" collapsed="false">
      <c r="B51" s="207"/>
      <c r="C51" s="207"/>
      <c r="D51" s="207"/>
      <c r="E51" s="207"/>
      <c r="F51" s="207"/>
      <c r="G51" s="207"/>
      <c r="H51" s="207"/>
      <c r="I51" s="207"/>
      <c r="J51" s="208"/>
      <c r="K51" s="208"/>
      <c r="L51" s="208"/>
      <c r="M51" s="208"/>
      <c r="N51" s="208"/>
      <c r="O51" s="208"/>
      <c r="P51" s="208"/>
      <c r="Q51" s="208"/>
    </row>
    <row r="52" customFormat="false" ht="24.75" hidden="false" customHeight="true" outlineLevel="0" collapsed="false">
      <c r="B52" s="207"/>
      <c r="C52" s="207"/>
      <c r="D52" s="207"/>
      <c r="E52" s="207"/>
      <c r="F52" s="207"/>
      <c r="G52" s="207"/>
      <c r="H52" s="207"/>
      <c r="I52" s="207"/>
      <c r="J52" s="208"/>
      <c r="K52" s="208"/>
      <c r="L52" s="208"/>
      <c r="M52" s="208"/>
      <c r="N52" s="208"/>
      <c r="O52" s="208"/>
      <c r="P52" s="208"/>
      <c r="Q52" s="208"/>
    </row>
    <row r="53" customFormat="false" ht="24.75" hidden="false" customHeight="true" outlineLevel="0" collapsed="false">
      <c r="B53" s="207"/>
      <c r="C53" s="207"/>
      <c r="D53" s="207"/>
      <c r="E53" s="207"/>
      <c r="F53" s="207"/>
      <c r="G53" s="207"/>
      <c r="H53" s="207"/>
      <c r="I53" s="207"/>
      <c r="J53" s="208"/>
      <c r="K53" s="208"/>
      <c r="L53" s="208"/>
      <c r="M53" s="208"/>
      <c r="N53" s="208"/>
      <c r="O53" s="208"/>
      <c r="P53" s="208"/>
      <c r="Q53" s="208"/>
    </row>
    <row r="54" customFormat="false" ht="19.5" hidden="false" customHeight="true" outlineLevel="0" collapsed="false">
      <c r="B54" s="207"/>
      <c r="C54" s="207"/>
      <c r="D54" s="207"/>
      <c r="E54" s="207"/>
      <c r="F54" s="207"/>
      <c r="G54" s="207"/>
      <c r="H54" s="207"/>
      <c r="I54" s="207"/>
      <c r="J54" s="208"/>
      <c r="K54" s="208"/>
      <c r="L54" s="208"/>
      <c r="M54" s="208"/>
      <c r="N54" s="208"/>
      <c r="O54" s="208"/>
      <c r="P54" s="208"/>
      <c r="Q54" s="208"/>
    </row>
    <row r="55" customFormat="false" ht="37.5" hidden="false" customHeight="false" outlineLevel="0" collapsed="false">
      <c r="M55" s="116"/>
      <c r="N55" s="117"/>
      <c r="O55" s="117"/>
      <c r="P55" s="117"/>
      <c r="Q55" s="117"/>
    </row>
    <row r="56" customFormat="false" ht="37.5" hidden="false" customHeight="false" outlineLevel="0" collapsed="false">
      <c r="B56" s="209" t="s">
        <v>112</v>
      </c>
      <c r="N56" s="106"/>
      <c r="O56" s="106"/>
      <c r="P56" s="151"/>
      <c r="Q56" s="210"/>
    </row>
    <row r="57" customFormat="false" ht="37.5" hidden="false" customHeight="false" outlineLevel="0" collapsed="false">
      <c r="B57" s="211" t="s">
        <v>113</v>
      </c>
      <c r="C57" s="212" t="s">
        <v>93</v>
      </c>
      <c r="D57" s="112" t="n">
        <f aca="false" t="array" ref="D57:D57">INDEX(C11:C14,COUNT(C11:C14))+H15</f>
        <v>0.480555555555556</v>
      </c>
      <c r="E57" s="213"/>
      <c r="F57" s="213"/>
      <c r="G57" s="213"/>
      <c r="H57" s="213"/>
      <c r="I57" s="213"/>
      <c r="J57" s="114" t="s">
        <v>114</v>
      </c>
      <c r="K57" s="212" t="s">
        <v>93</v>
      </c>
      <c r="L57" s="112" t="n">
        <f aca="false" t="array" ref="L57:L57">INDEX(K11:K14,COUNT(K11:K14))+P15</f>
        <v>0.48875</v>
      </c>
    </row>
    <row r="58" customFormat="false" ht="37.5" hidden="false" customHeight="false" outlineLevel="0" collapsed="false">
      <c r="B58" s="147" t="s">
        <v>115</v>
      </c>
      <c r="C58" s="148" t="s">
        <v>93</v>
      </c>
      <c r="D58" s="214" t="n">
        <f aca="false">C25+H41</f>
        <v>0.635416666666667</v>
      </c>
      <c r="E58" s="150" t="s">
        <v>7</v>
      </c>
      <c r="F58" s="215" t="s">
        <v>116</v>
      </c>
      <c r="G58" s="215"/>
      <c r="H58" s="216" t="n">
        <f aca="false">E36-D58</f>
        <v>0.0159722222222223</v>
      </c>
      <c r="I58" s="122"/>
      <c r="J58" s="148" t="s">
        <v>117</v>
      </c>
      <c r="K58" s="148" t="s">
        <v>93</v>
      </c>
      <c r="L58" s="214" t="n">
        <f aca="false">C25+P41</f>
        <v>0.624166666666667</v>
      </c>
      <c r="N58" s="215" t="s">
        <v>116</v>
      </c>
      <c r="O58" s="215"/>
      <c r="P58" s="217" t="n">
        <f aca="false">K37-L58</f>
        <v>0.0404166666666667</v>
      </c>
    </row>
    <row r="61" customFormat="false" ht="37.5" hidden="false" customHeight="false" outlineLevel="0" collapsed="false">
      <c r="B61" s="218"/>
      <c r="C61" s="219"/>
      <c r="D61" s="48"/>
      <c r="E61" s="219"/>
      <c r="F61" s="219"/>
      <c r="G61" s="219"/>
      <c r="H61" s="219"/>
      <c r="I61" s="164"/>
      <c r="J61" s="220"/>
      <c r="K61" s="164"/>
      <c r="L61" s="221"/>
      <c r="M61" s="50"/>
      <c r="N61" s="219"/>
      <c r="O61" s="219"/>
      <c r="P61" s="164"/>
      <c r="Q61" s="164"/>
    </row>
    <row r="62" customFormat="false" ht="37.5" hidden="false" customHeight="false" outlineLevel="0" collapsed="false">
      <c r="B62" s="218"/>
      <c r="C62" s="219"/>
      <c r="D62" s="48"/>
      <c r="E62" s="219"/>
      <c r="F62" s="219"/>
      <c r="G62" s="219"/>
      <c r="H62" s="219"/>
      <c r="I62" s="164"/>
      <c r="J62" s="220"/>
      <c r="K62" s="164"/>
      <c r="L62" s="221"/>
      <c r="M62" s="50"/>
      <c r="N62" s="219"/>
      <c r="O62" s="219"/>
      <c r="P62" s="164"/>
      <c r="Q62" s="164"/>
    </row>
    <row r="63" customFormat="false" ht="37.5" hidden="false" customHeight="false" outlineLevel="0" collapsed="false">
      <c r="B63" s="222" t="s">
        <v>118</v>
      </c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</row>
    <row r="64" customFormat="false" ht="37.5" hidden="false" customHeight="false" outlineLevel="0" collapsed="false">
      <c r="B64" s="218"/>
      <c r="C64" s="219"/>
      <c r="D64" s="48"/>
      <c r="E64" s="219"/>
      <c r="F64" s="219"/>
      <c r="G64" s="219"/>
      <c r="H64" s="219"/>
      <c r="I64" s="164"/>
      <c r="J64" s="220"/>
      <c r="K64" s="164"/>
      <c r="L64" s="221"/>
      <c r="M64" s="50"/>
      <c r="N64" s="219"/>
      <c r="O64" s="219"/>
      <c r="P64" s="164"/>
      <c r="Q64" s="164"/>
    </row>
    <row r="65" customFormat="false" ht="37.5" hidden="false" customHeight="false" outlineLevel="0" collapsed="false">
      <c r="B65" s="218"/>
      <c r="C65" s="219"/>
      <c r="D65" s="48"/>
      <c r="E65" s="219"/>
      <c r="F65" s="219"/>
      <c r="G65" s="219"/>
      <c r="H65" s="219"/>
      <c r="I65" s="164"/>
      <c r="J65" s="220"/>
      <c r="K65" s="164"/>
      <c r="L65" s="221"/>
      <c r="M65" s="223" t="s">
        <v>119</v>
      </c>
      <c r="N65" s="223"/>
      <c r="O65" s="223"/>
      <c r="P65" s="223"/>
      <c r="Q65" s="223"/>
    </row>
    <row r="66" customFormat="false" ht="37.5" hidden="false" customHeight="false" outlineLevel="0" collapsed="false">
      <c r="B66" s="218" t="s">
        <v>120</v>
      </c>
      <c r="C66" s="224"/>
      <c r="D66" s="224"/>
      <c r="E66" s="224"/>
      <c r="F66" s="224"/>
      <c r="G66" s="224"/>
      <c r="H66" s="224"/>
      <c r="I66" s="224"/>
      <c r="J66" s="224"/>
      <c r="K66" s="225"/>
      <c r="L66" s="226"/>
      <c r="M66" s="227"/>
      <c r="N66" s="225"/>
      <c r="O66" s="228"/>
      <c r="P66" s="225"/>
      <c r="Q66" s="225"/>
    </row>
    <row r="67" customFormat="false" ht="37.5" hidden="false" customHeight="false" outlineLevel="0" collapsed="false">
      <c r="B67" s="218"/>
      <c r="C67" s="224"/>
      <c r="D67" s="224"/>
      <c r="E67" s="224"/>
      <c r="F67" s="224"/>
      <c r="G67" s="224"/>
      <c r="H67" s="224"/>
      <c r="I67" s="224"/>
      <c r="J67" s="224"/>
      <c r="K67" s="225"/>
      <c r="L67" s="226"/>
      <c r="M67" s="229" t="s">
        <v>121</v>
      </c>
      <c r="N67" s="225"/>
      <c r="O67" s="230" t="s">
        <v>7</v>
      </c>
      <c r="P67" s="225"/>
      <c r="Q67" s="225"/>
    </row>
    <row r="68" customFormat="false" ht="37.5" hidden="false" customHeight="false" outlineLevel="0" collapsed="false">
      <c r="B68" s="231"/>
      <c r="C68" s="224"/>
      <c r="D68" s="224"/>
      <c r="E68" s="224"/>
      <c r="F68" s="224"/>
      <c r="G68" s="224"/>
      <c r="H68" s="224"/>
      <c r="I68" s="224"/>
      <c r="J68" s="224"/>
      <c r="K68" s="225"/>
      <c r="L68" s="226"/>
      <c r="M68" s="227"/>
      <c r="N68" s="225"/>
      <c r="O68" s="228"/>
      <c r="P68" s="225"/>
      <c r="Q68" s="225"/>
    </row>
    <row r="69" customFormat="false" ht="37.5" hidden="false" customHeight="true" outlineLevel="0" collapsed="false">
      <c r="K69" s="225"/>
      <c r="L69" s="226"/>
      <c r="M69" s="232" t="s">
        <v>122</v>
      </c>
      <c r="N69" s="225"/>
      <c r="O69" s="230"/>
      <c r="P69" s="225"/>
      <c r="Q69" s="225"/>
    </row>
    <row r="70" customFormat="false" ht="37.5" hidden="false" customHeight="false" outlineLevel="0" collapsed="false">
      <c r="C70" s="233"/>
      <c r="D70" s="233"/>
      <c r="E70" s="233"/>
      <c r="F70" s="233"/>
      <c r="G70" s="233"/>
      <c r="H70" s="233"/>
      <c r="I70" s="233"/>
      <c r="J70" s="233"/>
      <c r="K70" s="225"/>
      <c r="L70" s="226"/>
      <c r="M70" s="227" t="s">
        <v>7</v>
      </c>
      <c r="N70" s="225"/>
      <c r="O70" s="228" t="s">
        <v>7</v>
      </c>
      <c r="P70" s="225"/>
      <c r="Q70" s="225"/>
    </row>
    <row r="71" customFormat="false" ht="37.5" hidden="false" customHeight="false" outlineLevel="0" collapsed="false">
      <c r="B71" s="231" t="s">
        <v>123</v>
      </c>
      <c r="C71" s="233"/>
      <c r="D71" s="233"/>
      <c r="E71" s="233"/>
      <c r="F71" s="233"/>
      <c r="G71" s="233"/>
      <c r="H71" s="233"/>
      <c r="I71" s="233"/>
      <c r="J71" s="233"/>
      <c r="K71" s="225"/>
      <c r="L71" s="226"/>
      <c r="M71" s="227" t="s">
        <v>124</v>
      </c>
      <c r="N71" s="225"/>
      <c r="O71" s="230" t="s">
        <v>7</v>
      </c>
      <c r="P71" s="225"/>
      <c r="Q71" s="225"/>
    </row>
    <row r="72" customFormat="false" ht="37.5" hidden="false" customHeight="false" outlineLevel="0" collapsed="false">
      <c r="B72" s="231"/>
      <c r="C72" s="233"/>
      <c r="D72" s="233"/>
      <c r="E72" s="233"/>
      <c r="F72" s="233"/>
      <c r="G72" s="233"/>
      <c r="H72" s="233"/>
      <c r="I72" s="233"/>
      <c r="J72" s="233"/>
      <c r="K72" s="225"/>
      <c r="L72" s="226"/>
      <c r="M72" s="50"/>
      <c r="N72" s="219"/>
      <c r="O72" s="228"/>
      <c r="P72" s="225"/>
      <c r="Q72" s="225"/>
    </row>
    <row r="73" customFormat="false" ht="37.5" hidden="false" customHeight="false" outlineLevel="0" collapsed="false">
      <c r="B73" s="231"/>
      <c r="C73" s="219"/>
      <c r="D73" s="48"/>
      <c r="E73" s="219"/>
      <c r="F73" s="219"/>
      <c r="G73" s="219"/>
      <c r="H73" s="219"/>
      <c r="I73" s="164"/>
      <c r="J73" s="220"/>
      <c r="K73" s="225"/>
      <c r="L73" s="226"/>
      <c r="M73" s="50" t="s">
        <v>125</v>
      </c>
      <c r="N73" s="219"/>
      <c r="O73" s="230" t="n">
        <f aca="false">SUM(O67:O72)</f>
        <v>0</v>
      </c>
      <c r="P73" s="225"/>
      <c r="Q73" s="225"/>
    </row>
    <row r="74" customFormat="false" ht="37.5" hidden="false" customHeight="false" outlineLevel="0" collapsed="false">
      <c r="B74" s="231" t="s">
        <v>126</v>
      </c>
      <c r="C74" s="224"/>
      <c r="D74" s="224"/>
      <c r="E74" s="224"/>
      <c r="F74" s="224"/>
      <c r="G74" s="224"/>
      <c r="H74" s="224"/>
      <c r="I74" s="224"/>
      <c r="J74" s="224"/>
      <c r="K74" s="225"/>
      <c r="L74" s="226"/>
      <c r="M74" s="50"/>
      <c r="N74" s="219"/>
      <c r="O74" s="228"/>
      <c r="P74" s="225"/>
      <c r="Q74" s="225"/>
    </row>
    <row r="75" customFormat="false" ht="37.5" hidden="false" customHeight="false" outlineLevel="0" collapsed="false">
      <c r="B75" s="231"/>
      <c r="C75" s="224"/>
      <c r="D75" s="224"/>
      <c r="E75" s="224"/>
      <c r="F75" s="224"/>
      <c r="G75" s="224"/>
      <c r="H75" s="224"/>
      <c r="I75" s="224"/>
      <c r="J75" s="224"/>
      <c r="K75" s="164"/>
      <c r="L75" s="221"/>
      <c r="N75" s="164"/>
      <c r="O75" s="164"/>
      <c r="P75" s="164"/>
      <c r="Q75" s="234"/>
    </row>
    <row r="76" customFormat="false" ht="37.5" hidden="false" customHeight="false" outlineLevel="0" collapsed="false">
      <c r="B76" s="218"/>
      <c r="C76" s="224"/>
      <c r="D76" s="224"/>
      <c r="E76" s="224"/>
      <c r="F76" s="224"/>
      <c r="G76" s="224"/>
      <c r="H76" s="224"/>
      <c r="I76" s="224"/>
      <c r="J76" s="224"/>
      <c r="K76" s="164"/>
      <c r="L76" s="221"/>
      <c r="M76" s="235"/>
      <c r="N76" s="235"/>
      <c r="O76" s="235"/>
      <c r="P76" s="235"/>
      <c r="Q76" s="235"/>
    </row>
    <row r="77" customFormat="false" ht="37.5" hidden="false" customHeight="false" outlineLevel="0" collapsed="false">
      <c r="C77" s="164"/>
      <c r="D77" s="236"/>
      <c r="E77" s="164"/>
      <c r="F77" s="164"/>
      <c r="G77" s="164"/>
      <c r="H77" s="164"/>
      <c r="I77" s="164"/>
      <c r="J77" s="164"/>
      <c r="K77" s="164"/>
      <c r="L77" s="221"/>
      <c r="M77" s="50"/>
      <c r="N77" s="219"/>
      <c r="O77" s="234"/>
      <c r="P77" s="234"/>
      <c r="Q77" s="234"/>
    </row>
    <row r="78" customFormat="false" ht="37.5" hidden="false" customHeight="false" outlineLevel="0" collapsed="false">
      <c r="B78" s="237" t="s">
        <v>127</v>
      </c>
      <c r="C78" s="224"/>
      <c r="D78" s="224"/>
      <c r="E78" s="224"/>
      <c r="F78" s="224"/>
      <c r="G78" s="224"/>
      <c r="H78" s="224"/>
      <c r="I78" s="224"/>
      <c r="J78" s="224"/>
      <c r="K78" s="164"/>
      <c r="L78" s="221"/>
      <c r="M78" s="408"/>
      <c r="N78" s="408"/>
      <c r="O78" s="408"/>
      <c r="P78" s="408"/>
      <c r="Q78" s="408"/>
    </row>
    <row r="79" customFormat="false" ht="37.5" hidden="false" customHeight="false" outlineLevel="0" collapsed="false">
      <c r="B79" s="218"/>
      <c r="C79" s="224"/>
      <c r="D79" s="224"/>
      <c r="E79" s="224"/>
      <c r="F79" s="224"/>
      <c r="G79" s="224"/>
      <c r="H79" s="224"/>
      <c r="I79" s="224"/>
      <c r="J79" s="224"/>
      <c r="K79" s="164"/>
      <c r="L79" s="221"/>
      <c r="M79" s="408"/>
      <c r="N79" s="408"/>
      <c r="O79" s="408"/>
      <c r="P79" s="408"/>
      <c r="Q79" s="408"/>
    </row>
    <row r="80" customFormat="false" ht="37.5" hidden="false" customHeight="false" outlineLevel="0" collapsed="false">
      <c r="C80" s="224"/>
      <c r="D80" s="224"/>
      <c r="E80" s="224"/>
      <c r="F80" s="224"/>
      <c r="G80" s="224"/>
      <c r="H80" s="224"/>
      <c r="I80" s="224"/>
      <c r="J80" s="224"/>
      <c r="M80" s="408"/>
      <c r="N80" s="408"/>
      <c r="O80" s="408"/>
      <c r="P80" s="408"/>
      <c r="Q80" s="408"/>
    </row>
    <row r="81" customFormat="false" ht="37.5" hidden="false" customHeight="false" outlineLevel="0" collapsed="false">
      <c r="C81" s="224"/>
      <c r="D81" s="224"/>
      <c r="E81" s="224"/>
      <c r="F81" s="224"/>
      <c r="G81" s="224"/>
      <c r="H81" s="224"/>
      <c r="I81" s="224"/>
      <c r="J81" s="224"/>
      <c r="M81" s="408"/>
      <c r="N81" s="408"/>
      <c r="O81" s="408"/>
      <c r="P81" s="408"/>
      <c r="Q81" s="408"/>
    </row>
  </sheetData>
  <mergeCells count="41">
    <mergeCell ref="O2:Q2"/>
    <mergeCell ref="B4:I6"/>
    <mergeCell ref="J4:K5"/>
    <mergeCell ref="L4:N5"/>
    <mergeCell ref="O4:Q6"/>
    <mergeCell ref="J6:K6"/>
    <mergeCell ref="L6:N6"/>
    <mergeCell ref="B8:I8"/>
    <mergeCell ref="J8:Q8"/>
    <mergeCell ref="H9:I9"/>
    <mergeCell ref="P9:Q9"/>
    <mergeCell ref="B16:I19"/>
    <mergeCell ref="J16:Q19"/>
    <mergeCell ref="C20:I20"/>
    <mergeCell ref="K20:Q20"/>
    <mergeCell ref="D24:I24"/>
    <mergeCell ref="J24:Q24"/>
    <mergeCell ref="D25:I25"/>
    <mergeCell ref="J25:Q25"/>
    <mergeCell ref="B27:I27"/>
    <mergeCell ref="J27:Q27"/>
    <mergeCell ref="B28:I31"/>
    <mergeCell ref="J28:Q31"/>
    <mergeCell ref="C32:I32"/>
    <mergeCell ref="K32:Q32"/>
    <mergeCell ref="H35:I35"/>
    <mergeCell ref="P35:Q35"/>
    <mergeCell ref="B43:I43"/>
    <mergeCell ref="J43:Q43"/>
    <mergeCell ref="B49:I54"/>
    <mergeCell ref="J49:Q54"/>
    <mergeCell ref="F58:G58"/>
    <mergeCell ref="N58:O58"/>
    <mergeCell ref="B63:Q63"/>
    <mergeCell ref="M65:Q65"/>
    <mergeCell ref="C66:J68"/>
    <mergeCell ref="C70:J72"/>
    <mergeCell ref="C74:J76"/>
    <mergeCell ref="M76:Q76"/>
    <mergeCell ref="C78:J81"/>
    <mergeCell ref="M78:Q81"/>
  </mergeCells>
  <hyperlinks>
    <hyperlink ref="J6" r:id="rId1" display="rkbrunner@bluewin.ch"/>
    <hyperlink ref="C20" r:id="rId2" display="2025 Tannenheim VM A"/>
    <hyperlink ref="K20" r:id="rId3" display="2025 Tannenheim VM B"/>
  </hyperlink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false"/>
  </sheetPr>
  <dimension ref="A1:P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453125" defaultRowHeight="15" zeroHeight="false" outlineLevelRow="0" outlineLevelCol="0"/>
  <sheetData>
    <row r="1" customFormat="false" ht="43.3" hidden="false" customHeight="false" outlineLevel="0" collapsed="false">
      <c r="A1" s="239"/>
      <c r="B1" s="240"/>
      <c r="C1" s="240"/>
      <c r="D1" s="240"/>
      <c r="E1" s="240"/>
      <c r="F1" s="240"/>
      <c r="G1" s="240"/>
      <c r="H1" s="240"/>
      <c r="I1" s="240"/>
      <c r="J1" s="240"/>
      <c r="K1" s="241"/>
      <c r="L1" s="242"/>
      <c r="M1" s="243" t="s">
        <v>45</v>
      </c>
      <c r="N1" s="244" t="n">
        <v>45762</v>
      </c>
      <c r="O1" s="244"/>
      <c r="P1" s="244"/>
    </row>
    <row r="2" customFormat="false" ht="43.3" hidden="false" customHeight="false" outlineLevel="0" collapsed="false">
      <c r="A2" s="245"/>
      <c r="B2" s="240"/>
      <c r="C2" s="240"/>
      <c r="D2" s="240"/>
      <c r="E2" s="240"/>
      <c r="F2" s="240"/>
      <c r="G2" s="240"/>
      <c r="H2" s="240"/>
      <c r="I2" s="240"/>
      <c r="J2" s="240"/>
      <c r="K2" s="241"/>
      <c r="L2" s="242"/>
      <c r="M2" s="240"/>
      <c r="N2" s="240"/>
      <c r="O2" s="240"/>
      <c r="P2" s="246"/>
    </row>
    <row r="3" customFormat="false" ht="37.5" hidden="false" customHeight="true" outlineLevel="0" collapsed="false">
      <c r="A3" s="247" t="s">
        <v>432</v>
      </c>
      <c r="B3" s="247"/>
      <c r="C3" s="247"/>
      <c r="D3" s="247"/>
      <c r="E3" s="247"/>
      <c r="F3" s="247"/>
      <c r="G3" s="247"/>
      <c r="H3" s="247"/>
      <c r="I3" s="248" t="s">
        <v>376</v>
      </c>
      <c r="J3" s="248"/>
      <c r="K3" s="249" t="s">
        <v>377</v>
      </c>
      <c r="L3" s="249"/>
      <c r="M3" s="249"/>
      <c r="N3" s="417" t="n">
        <v>5.9625</v>
      </c>
      <c r="O3" s="417"/>
      <c r="P3" s="417"/>
    </row>
    <row r="4" customFormat="false" ht="37.5" hidden="false" customHeight="false" outlineLevel="0" collapsed="false">
      <c r="A4" s="247"/>
      <c r="B4" s="247"/>
      <c r="C4" s="247"/>
      <c r="D4" s="247"/>
      <c r="E4" s="247"/>
      <c r="F4" s="247"/>
      <c r="G4" s="247"/>
      <c r="H4" s="247"/>
      <c r="I4" s="248"/>
      <c r="J4" s="248"/>
      <c r="K4" s="249"/>
      <c r="L4" s="249"/>
      <c r="M4" s="249"/>
      <c r="N4" s="417"/>
      <c r="O4" s="417"/>
      <c r="P4" s="417"/>
    </row>
    <row r="5" customFormat="false" ht="37.5" hidden="false" customHeight="false" outlineLevel="0" collapsed="false">
      <c r="A5" s="247"/>
      <c r="B5" s="247"/>
      <c r="C5" s="247"/>
      <c r="D5" s="247"/>
      <c r="E5" s="247"/>
      <c r="F5" s="247"/>
      <c r="G5" s="247"/>
      <c r="H5" s="247"/>
      <c r="I5" s="42" t="s">
        <v>379</v>
      </c>
      <c r="J5" s="42"/>
      <c r="K5" s="418" t="str">
        <f aca="false">HYPERLINK("mailto:"&amp;I5,"Anmeldung")</f>
        <v>Anmeldung</v>
      </c>
      <c r="L5" s="418"/>
      <c r="M5" s="418"/>
      <c r="N5" s="417"/>
      <c r="O5" s="417"/>
      <c r="P5" s="417"/>
    </row>
    <row r="6" customFormat="false" ht="37.5" hidden="false" customHeight="false" outlineLevel="0" collapsed="false">
      <c r="A6" s="251"/>
      <c r="B6" s="252"/>
      <c r="C6" s="253"/>
      <c r="D6" s="252"/>
      <c r="E6" s="252"/>
      <c r="F6" s="252"/>
      <c r="G6" s="252"/>
      <c r="H6" s="252"/>
      <c r="I6" s="254"/>
      <c r="J6" s="255"/>
      <c r="K6" s="256"/>
      <c r="L6" s="257"/>
      <c r="M6" s="51"/>
      <c r="N6" s="51"/>
      <c r="O6" s="258"/>
      <c r="P6" s="259"/>
    </row>
    <row r="7" customFormat="false" ht="37.5" hidden="false" customHeight="false" outlineLevel="0" collapsed="false">
      <c r="A7" s="260" t="s">
        <v>47</v>
      </c>
      <c r="B7" s="260"/>
      <c r="C7" s="260"/>
      <c r="D7" s="260"/>
      <c r="E7" s="260"/>
      <c r="F7" s="260"/>
      <c r="G7" s="260"/>
      <c r="H7" s="260"/>
      <c r="I7" s="260" t="s">
        <v>48</v>
      </c>
      <c r="J7" s="260"/>
      <c r="K7" s="260"/>
      <c r="L7" s="260"/>
      <c r="M7" s="260"/>
      <c r="N7" s="260"/>
      <c r="O7" s="260"/>
      <c r="P7" s="260"/>
    </row>
    <row r="8" customFormat="false" ht="37.5" hidden="false" customHeight="false" outlineLevel="0" collapsed="false">
      <c r="A8" s="261" t="s">
        <v>49</v>
      </c>
      <c r="B8" s="262" t="s">
        <v>50</v>
      </c>
      <c r="C8" s="263" t="s">
        <v>51</v>
      </c>
      <c r="D8" s="262" t="s">
        <v>52</v>
      </c>
      <c r="E8" s="262" t="s">
        <v>51</v>
      </c>
      <c r="F8" s="262" t="s">
        <v>53</v>
      </c>
      <c r="G8" s="761" t="s">
        <v>54</v>
      </c>
      <c r="H8" s="761"/>
      <c r="I8" s="265" t="s">
        <v>55</v>
      </c>
      <c r="J8" s="266" t="s">
        <v>50</v>
      </c>
      <c r="K8" s="267" t="s">
        <v>51</v>
      </c>
      <c r="L8" s="268" t="s">
        <v>56</v>
      </c>
      <c r="M8" s="266" t="s">
        <v>51</v>
      </c>
      <c r="N8" s="266" t="s">
        <v>53</v>
      </c>
      <c r="O8" s="269" t="s">
        <v>54</v>
      </c>
      <c r="P8" s="269"/>
    </row>
    <row r="9" customFormat="false" ht="37.5" hidden="false" customHeight="false" outlineLevel="0" collapsed="false">
      <c r="A9" s="762" t="s">
        <v>59</v>
      </c>
      <c r="B9" s="763"/>
      <c r="C9" s="764"/>
      <c r="D9" s="765" t="n">
        <v>0.314583333333333</v>
      </c>
      <c r="E9" s="766" t="n">
        <v>34</v>
      </c>
      <c r="F9" s="767" t="s">
        <v>433</v>
      </c>
      <c r="G9" s="768" t="n">
        <v>0.377083333333333</v>
      </c>
      <c r="H9" s="769" t="s">
        <v>58</v>
      </c>
      <c r="I9" s="770" t="s">
        <v>59</v>
      </c>
      <c r="J9" s="771"/>
      <c r="K9" s="772"/>
      <c r="L9" s="765" t="n">
        <v>0.35625</v>
      </c>
      <c r="M9" s="766" t="n">
        <v>34</v>
      </c>
      <c r="N9" s="767" t="s">
        <v>434</v>
      </c>
      <c r="O9" s="773" t="n">
        <v>0.170833333333333</v>
      </c>
      <c r="P9" s="383" t="s">
        <v>58</v>
      </c>
    </row>
    <row r="10" customFormat="false" ht="43.3" hidden="false" customHeight="false" outlineLevel="0" collapsed="false">
      <c r="A10" s="770" t="s">
        <v>435</v>
      </c>
      <c r="B10" s="765" t="n">
        <v>0.354166666666667</v>
      </c>
      <c r="C10" s="766" t="n">
        <v>2</v>
      </c>
      <c r="D10" s="765" t="n">
        <v>0.3625</v>
      </c>
      <c r="E10" s="766" t="s">
        <v>321</v>
      </c>
      <c r="F10" s="767" t="s">
        <v>436</v>
      </c>
      <c r="G10" s="774" t="n">
        <v>525</v>
      </c>
      <c r="H10" s="290" t="s">
        <v>62</v>
      </c>
      <c r="I10" s="770" t="s">
        <v>435</v>
      </c>
      <c r="J10" s="765" t="n">
        <v>0.397222222222222</v>
      </c>
      <c r="K10" s="775" t="n">
        <v>2</v>
      </c>
      <c r="L10" s="765" t="n">
        <v>0.414583333333333</v>
      </c>
      <c r="M10" s="766" t="s">
        <v>321</v>
      </c>
      <c r="N10" s="767" t="s">
        <v>437</v>
      </c>
      <c r="O10" s="774" t="n">
        <v>170</v>
      </c>
      <c r="P10" s="383" t="s">
        <v>62</v>
      </c>
    </row>
    <row r="11" customFormat="false" ht="43.3" hidden="false" customHeight="false" outlineLevel="0" collapsed="false">
      <c r="A11" s="770" t="s">
        <v>438</v>
      </c>
      <c r="B11" s="765" t="n">
        <v>0.377083333333333</v>
      </c>
      <c r="C11" s="766" t="s">
        <v>7</v>
      </c>
      <c r="D11" s="765"/>
      <c r="E11" s="776" t="s">
        <v>7</v>
      </c>
      <c r="F11" s="767" t="s">
        <v>7</v>
      </c>
      <c r="G11" s="774" t="n">
        <v>426</v>
      </c>
      <c r="H11" s="290" t="s">
        <v>56</v>
      </c>
      <c r="I11" s="777" t="s">
        <v>439</v>
      </c>
      <c r="J11" s="765" t="n">
        <v>0.431944444444444</v>
      </c>
      <c r="K11" s="775"/>
      <c r="L11" s="765"/>
      <c r="M11" s="766"/>
      <c r="N11" s="767"/>
      <c r="O11" s="774" t="n">
        <v>85</v>
      </c>
      <c r="P11" s="383" t="s">
        <v>56</v>
      </c>
    </row>
    <row r="12" customFormat="false" ht="43.3" hidden="false" customHeight="false" outlineLevel="0" collapsed="false">
      <c r="A12" s="778"/>
      <c r="B12" s="765" t="s">
        <v>7</v>
      </c>
      <c r="C12" s="766" t="s">
        <v>7</v>
      </c>
      <c r="D12" s="765"/>
      <c r="E12" s="766"/>
      <c r="F12" s="767"/>
      <c r="G12" s="768" t="n">
        <v>0.122222222222222</v>
      </c>
      <c r="H12" s="290" t="s">
        <v>69</v>
      </c>
      <c r="I12" s="770"/>
      <c r="J12" s="765"/>
      <c r="K12" s="775"/>
      <c r="L12" s="765"/>
      <c r="M12" s="766" t="s">
        <v>7</v>
      </c>
      <c r="N12" s="767"/>
      <c r="O12" s="768" t="n">
        <v>0.0520833333333333</v>
      </c>
      <c r="P12" s="383" t="s">
        <v>69</v>
      </c>
    </row>
    <row r="13" customFormat="false" ht="43.3" hidden="false" customHeight="false" outlineLevel="0" collapsed="false">
      <c r="A13" s="770"/>
      <c r="B13" s="765"/>
      <c r="C13" s="766"/>
      <c r="D13" s="765"/>
      <c r="E13" s="766"/>
      <c r="F13" s="767"/>
      <c r="G13" s="289" t="n">
        <v>0</v>
      </c>
      <c r="H13" s="290" t="s">
        <v>70</v>
      </c>
      <c r="I13" s="770"/>
      <c r="J13" s="765"/>
      <c r="K13" s="775"/>
      <c r="L13" s="765"/>
      <c r="M13" s="766"/>
      <c r="N13" s="767"/>
      <c r="O13" s="289" t="n">
        <v>0.2</v>
      </c>
      <c r="P13" s="383" t="s">
        <v>70</v>
      </c>
    </row>
    <row r="14" customFormat="false" ht="43.3" hidden="false" customHeight="false" outlineLevel="0" collapsed="false">
      <c r="A14" s="779"/>
      <c r="B14" s="780"/>
      <c r="C14" s="781"/>
      <c r="D14" s="782"/>
      <c r="E14" s="781"/>
      <c r="F14" s="783"/>
      <c r="G14" s="768" t="n">
        <f aca="false">G12*(100%+G13)</f>
        <v>0.122222222222222</v>
      </c>
      <c r="H14" s="290" t="s">
        <v>71</v>
      </c>
      <c r="I14" s="296"/>
      <c r="J14" s="297"/>
      <c r="K14" s="298"/>
      <c r="L14" s="299"/>
      <c r="M14" s="300"/>
      <c r="N14" s="301"/>
      <c r="O14" s="784" t="n">
        <f aca="false">O12*(100%+O13)</f>
        <v>0.0625</v>
      </c>
      <c r="P14" s="785" t="s">
        <v>71</v>
      </c>
    </row>
    <row r="15" customFormat="false" ht="43.3" hidden="false" customHeight="true" outlineLevel="0" collapsed="false">
      <c r="A15" s="419" t="s">
        <v>440</v>
      </c>
      <c r="B15" s="419"/>
      <c r="C15" s="419"/>
      <c r="D15" s="419"/>
      <c r="E15" s="419"/>
      <c r="F15" s="419"/>
      <c r="G15" s="419"/>
      <c r="H15" s="419"/>
      <c r="I15" s="420" t="s">
        <v>441</v>
      </c>
      <c r="J15" s="420"/>
      <c r="K15" s="420"/>
      <c r="L15" s="420"/>
      <c r="M15" s="420"/>
      <c r="N15" s="420"/>
      <c r="O15" s="420"/>
      <c r="P15" s="420"/>
    </row>
    <row r="16" customFormat="false" ht="37.5" hidden="false" customHeight="false" outlineLevel="0" collapsed="false">
      <c r="A16" s="419"/>
      <c r="B16" s="419"/>
      <c r="C16" s="419"/>
      <c r="D16" s="419"/>
      <c r="E16" s="419"/>
      <c r="F16" s="419"/>
      <c r="G16" s="419"/>
      <c r="H16" s="419"/>
      <c r="I16" s="420"/>
      <c r="J16" s="420"/>
      <c r="K16" s="420"/>
      <c r="L16" s="420"/>
      <c r="M16" s="420"/>
      <c r="N16" s="420"/>
      <c r="O16" s="420"/>
      <c r="P16" s="420"/>
    </row>
    <row r="17" customFormat="false" ht="37.5" hidden="false" customHeight="false" outlineLevel="0" collapsed="false">
      <c r="A17" s="419"/>
      <c r="B17" s="419"/>
      <c r="C17" s="419"/>
      <c r="D17" s="419"/>
      <c r="E17" s="419"/>
      <c r="F17" s="419"/>
      <c r="G17" s="419"/>
      <c r="H17" s="419"/>
      <c r="I17" s="420"/>
      <c r="J17" s="420"/>
      <c r="K17" s="420"/>
      <c r="L17" s="420"/>
      <c r="M17" s="420"/>
      <c r="N17" s="420"/>
      <c r="O17" s="420"/>
      <c r="P17" s="420"/>
    </row>
    <row r="18" customFormat="false" ht="37.5" hidden="false" customHeight="false" outlineLevel="0" collapsed="false">
      <c r="A18" s="419"/>
      <c r="B18" s="419"/>
      <c r="C18" s="419"/>
      <c r="D18" s="419"/>
      <c r="E18" s="419"/>
      <c r="F18" s="419"/>
      <c r="G18" s="419"/>
      <c r="H18" s="419"/>
      <c r="I18" s="420"/>
      <c r="J18" s="420"/>
      <c r="K18" s="420"/>
      <c r="L18" s="420"/>
      <c r="M18" s="420"/>
      <c r="N18" s="420"/>
      <c r="O18" s="420"/>
      <c r="P18" s="420"/>
    </row>
    <row r="19" customFormat="false" ht="37.5" hidden="false" customHeight="false" outlineLevel="0" collapsed="false">
      <c r="A19" s="306" t="s">
        <v>74</v>
      </c>
      <c r="B19" s="101" t="s">
        <v>442</v>
      </c>
      <c r="C19" s="101"/>
      <c r="D19" s="101"/>
      <c r="E19" s="101"/>
      <c r="F19" s="101"/>
      <c r="G19" s="101"/>
      <c r="H19" s="101"/>
      <c r="I19" s="307" t="s">
        <v>76</v>
      </c>
      <c r="J19" s="101" t="s">
        <v>443</v>
      </c>
      <c r="K19" s="101"/>
      <c r="L19" s="101"/>
      <c r="M19" s="101"/>
      <c r="N19" s="101"/>
      <c r="O19" s="101"/>
      <c r="P19" s="101"/>
    </row>
    <row r="20" customFormat="false" ht="37.5" hidden="false" customHeight="false" outlineLevel="0" collapsed="false">
      <c r="A20" s="308"/>
      <c r="B20" s="105"/>
      <c r="C20" s="105"/>
      <c r="D20" s="105"/>
      <c r="E20" s="105"/>
      <c r="F20" s="105"/>
      <c r="G20" s="105"/>
      <c r="H20" s="105"/>
      <c r="I20" s="309"/>
      <c r="J20" s="310"/>
      <c r="K20" s="311"/>
      <c r="L20" s="312"/>
      <c r="M20" s="309"/>
      <c r="N20" s="309"/>
      <c r="O20" s="309"/>
      <c r="P20" s="313"/>
    </row>
    <row r="21" customFormat="false" ht="169.85" hidden="false" customHeight="false" outlineLevel="0" collapsed="false">
      <c r="A21" s="314" t="s">
        <v>78</v>
      </c>
      <c r="B21" s="315" t="n">
        <f aca="false" t="array" ref="B21:B21">INDEX(B10:B13,COUNT(B10:B13))+G14</f>
        <v>0.499305555555556</v>
      </c>
      <c r="C21" s="316"/>
      <c r="D21" s="316"/>
      <c r="E21" s="316"/>
      <c r="F21" s="316"/>
      <c r="G21" s="316"/>
      <c r="H21" s="316"/>
      <c r="I21" s="317" t="s">
        <v>78</v>
      </c>
      <c r="J21" s="318" t="n">
        <f aca="false" t="array" ref="J21:J21">INDEX(J10:J13,COUNT(J10:J13))+O14</f>
        <v>0.494444444444444</v>
      </c>
      <c r="K21" s="241"/>
      <c r="L21" s="319"/>
      <c r="M21" s="320"/>
      <c r="N21" s="320"/>
      <c r="O21" s="320"/>
      <c r="P21" s="321"/>
    </row>
    <row r="22" customFormat="false" ht="37.5" hidden="false" customHeight="false" outlineLevel="0" collapsed="false">
      <c r="A22" s="322"/>
      <c r="B22" s="323"/>
      <c r="C22" s="324"/>
      <c r="D22" s="323"/>
      <c r="E22" s="323"/>
      <c r="F22" s="323"/>
      <c r="G22" s="323"/>
      <c r="H22" s="323"/>
      <c r="I22" s="325"/>
      <c r="J22" s="326"/>
      <c r="K22" s="327"/>
      <c r="L22" s="326"/>
      <c r="M22" s="326"/>
      <c r="N22" s="326"/>
      <c r="O22" s="326"/>
      <c r="P22" s="328"/>
    </row>
    <row r="23" customFormat="false" ht="43.3" hidden="false" customHeight="false" outlineLevel="0" collapsed="false">
      <c r="A23" s="329" t="s">
        <v>79</v>
      </c>
      <c r="B23" s="330" t="n">
        <v>0.5</v>
      </c>
      <c r="C23" s="331" t="s">
        <v>444</v>
      </c>
      <c r="D23" s="331"/>
      <c r="E23" s="331"/>
      <c r="F23" s="331"/>
      <c r="G23" s="331"/>
      <c r="H23" s="331"/>
      <c r="I23" s="332" t="s">
        <v>445</v>
      </c>
      <c r="J23" s="332"/>
      <c r="K23" s="332"/>
      <c r="L23" s="332"/>
      <c r="M23" s="332"/>
      <c r="N23" s="332"/>
      <c r="O23" s="332"/>
      <c r="P23" s="332"/>
    </row>
    <row r="24" customFormat="false" ht="43.3" hidden="false" customHeight="false" outlineLevel="0" collapsed="false">
      <c r="A24" s="333" t="s">
        <v>82</v>
      </c>
      <c r="B24" s="334" t="n">
        <v>0.572916666666667</v>
      </c>
      <c r="C24" s="335" t="s">
        <v>446</v>
      </c>
      <c r="D24" s="335"/>
      <c r="E24" s="335"/>
      <c r="F24" s="335"/>
      <c r="G24" s="335"/>
      <c r="H24" s="335"/>
      <c r="I24" s="786" t="s">
        <v>447</v>
      </c>
      <c r="J24" s="786"/>
      <c r="K24" s="786"/>
      <c r="L24" s="786"/>
      <c r="M24" s="786"/>
      <c r="N24" s="786"/>
      <c r="O24" s="786"/>
      <c r="P24" s="786"/>
    </row>
    <row r="25" customFormat="false" ht="43.3" hidden="false" customHeight="false" outlineLevel="0" collapsed="false">
      <c r="A25" s="337"/>
      <c r="B25" s="338"/>
      <c r="C25" s="339"/>
      <c r="D25" s="340"/>
      <c r="E25" s="340"/>
      <c r="F25" s="340"/>
      <c r="G25" s="340"/>
      <c r="H25" s="340"/>
      <c r="I25" s="339"/>
      <c r="J25" s="339"/>
      <c r="K25" s="341"/>
      <c r="L25" s="342"/>
      <c r="M25" s="339"/>
      <c r="N25" s="339"/>
      <c r="O25" s="339"/>
      <c r="P25" s="343"/>
    </row>
    <row r="26" customFormat="false" ht="37.5" hidden="false" customHeight="false" outlineLevel="0" collapsed="false">
      <c r="A26" s="344" t="s">
        <v>85</v>
      </c>
      <c r="B26" s="344"/>
      <c r="C26" s="344"/>
      <c r="D26" s="344"/>
      <c r="E26" s="344"/>
      <c r="F26" s="344"/>
      <c r="G26" s="344"/>
      <c r="H26" s="344"/>
      <c r="I26" s="344" t="s">
        <v>86</v>
      </c>
      <c r="J26" s="344"/>
      <c r="K26" s="344"/>
      <c r="L26" s="344"/>
      <c r="M26" s="344"/>
      <c r="N26" s="344"/>
      <c r="O26" s="344"/>
      <c r="P26" s="344"/>
    </row>
    <row r="27" customFormat="false" ht="37.5" hidden="false" customHeight="true" outlineLevel="0" collapsed="false">
      <c r="A27" s="419" t="s">
        <v>448</v>
      </c>
      <c r="B27" s="419"/>
      <c r="C27" s="419"/>
      <c r="D27" s="419"/>
      <c r="E27" s="419"/>
      <c r="F27" s="419"/>
      <c r="G27" s="419"/>
      <c r="H27" s="419"/>
      <c r="I27" s="419" t="s">
        <v>449</v>
      </c>
      <c r="J27" s="419"/>
      <c r="K27" s="419"/>
      <c r="L27" s="419"/>
      <c r="M27" s="419"/>
      <c r="N27" s="419"/>
      <c r="O27" s="419"/>
      <c r="P27" s="419"/>
    </row>
    <row r="28" customFormat="false" ht="37.5" hidden="false" customHeight="false" outlineLevel="0" collapsed="false">
      <c r="A28" s="419"/>
      <c r="B28" s="419"/>
      <c r="C28" s="419"/>
      <c r="D28" s="419"/>
      <c r="E28" s="419"/>
      <c r="F28" s="419"/>
      <c r="G28" s="419"/>
      <c r="H28" s="419"/>
      <c r="I28" s="419"/>
      <c r="J28" s="419"/>
      <c r="K28" s="419"/>
      <c r="L28" s="419"/>
      <c r="M28" s="419"/>
      <c r="N28" s="419"/>
      <c r="O28" s="419"/>
      <c r="P28" s="419"/>
    </row>
    <row r="29" customFormat="false" ht="37.5" hidden="false" customHeight="false" outlineLevel="0" collapsed="false">
      <c r="A29" s="419"/>
      <c r="B29" s="419"/>
      <c r="C29" s="419"/>
      <c r="D29" s="419"/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19"/>
      <c r="P29" s="419"/>
    </row>
    <row r="30" customFormat="false" ht="37.5" hidden="false" customHeight="false" outlineLevel="0" collapsed="false">
      <c r="A30" s="419"/>
      <c r="B30" s="419"/>
      <c r="C30" s="419"/>
      <c r="D30" s="419"/>
      <c r="E30" s="419"/>
      <c r="F30" s="419"/>
      <c r="G30" s="419"/>
      <c r="H30" s="419"/>
      <c r="I30" s="419"/>
      <c r="J30" s="419"/>
      <c r="K30" s="419"/>
      <c r="L30" s="419"/>
      <c r="M30" s="419"/>
      <c r="N30" s="419"/>
      <c r="O30" s="419"/>
      <c r="P30" s="419"/>
    </row>
    <row r="31" customFormat="false" ht="37.5" hidden="false" customHeight="false" outlineLevel="0" collapsed="false">
      <c r="A31" s="345" t="s">
        <v>89</v>
      </c>
      <c r="B31" s="144" t="s">
        <v>450</v>
      </c>
      <c r="C31" s="144"/>
      <c r="D31" s="144"/>
      <c r="E31" s="144"/>
      <c r="F31" s="144"/>
      <c r="G31" s="144"/>
      <c r="H31" s="144"/>
      <c r="I31" s="346" t="s">
        <v>91</v>
      </c>
      <c r="J31" s="144" t="s">
        <v>451</v>
      </c>
      <c r="K31" s="144"/>
      <c r="L31" s="144"/>
      <c r="M31" s="144"/>
      <c r="N31" s="144"/>
      <c r="O31" s="144"/>
      <c r="P31" s="144"/>
    </row>
    <row r="32" customFormat="false" ht="37.5" hidden="false" customHeight="false" outlineLevel="0" collapsed="false">
      <c r="A32" s="348" t="s">
        <v>92</v>
      </c>
      <c r="B32" s="349" t="s">
        <v>93</v>
      </c>
      <c r="C32" s="350" t="n">
        <f aca="false">B24 +G40</f>
        <v>0.613194444444444</v>
      </c>
      <c r="D32" s="351"/>
      <c r="E32" s="105"/>
      <c r="F32" s="105"/>
      <c r="G32" s="352"/>
      <c r="H32" s="353"/>
      <c r="I32" s="349" t="s">
        <v>94</v>
      </c>
      <c r="J32" s="349" t="s">
        <v>93</v>
      </c>
      <c r="K32" s="354" t="n">
        <f aca="false">B24+O40</f>
        <v>0.609583333333333</v>
      </c>
      <c r="L32" s="242"/>
      <c r="M32" s="309"/>
      <c r="N32" s="309"/>
      <c r="O32" s="352"/>
      <c r="P32" s="313"/>
    </row>
    <row r="33" customFormat="false" ht="37.5" hidden="false" customHeight="false" outlineLevel="0" collapsed="false">
      <c r="A33" s="355"/>
      <c r="B33" s="356"/>
      <c r="C33" s="357"/>
      <c r="D33" s="358"/>
      <c r="E33" s="158"/>
      <c r="F33" s="158"/>
      <c r="G33" s="240"/>
      <c r="H33" s="359"/>
      <c r="I33" s="360"/>
      <c r="J33" s="361"/>
      <c r="K33" s="362"/>
      <c r="L33" s="363"/>
      <c r="M33" s="364"/>
      <c r="N33" s="364"/>
      <c r="O33" s="240"/>
      <c r="P33" s="365"/>
    </row>
    <row r="34" customFormat="false" ht="37.5" hidden="false" customHeight="false" outlineLevel="0" collapsed="false">
      <c r="A34" s="366" t="s">
        <v>95</v>
      </c>
      <c r="B34" s="167" t="s">
        <v>50</v>
      </c>
      <c r="C34" s="167" t="s">
        <v>51</v>
      </c>
      <c r="D34" s="167" t="s">
        <v>56</v>
      </c>
      <c r="E34" s="167" t="s">
        <v>51</v>
      </c>
      <c r="F34" s="167" t="s">
        <v>96</v>
      </c>
      <c r="G34" s="367" t="s">
        <v>54</v>
      </c>
      <c r="H34" s="367"/>
      <c r="I34" s="265" t="s">
        <v>97</v>
      </c>
      <c r="J34" s="368" t="s">
        <v>50</v>
      </c>
      <c r="K34" s="369" t="s">
        <v>51</v>
      </c>
      <c r="L34" s="370" t="s">
        <v>56</v>
      </c>
      <c r="M34" s="371" t="s">
        <v>51</v>
      </c>
      <c r="N34" s="372" t="s">
        <v>96</v>
      </c>
      <c r="O34" s="367" t="s">
        <v>54</v>
      </c>
      <c r="P34" s="367"/>
    </row>
    <row r="35" customFormat="false" ht="43.3" hidden="false" customHeight="false" outlineLevel="0" collapsed="false">
      <c r="A35" s="787" t="s">
        <v>452</v>
      </c>
      <c r="B35" s="771"/>
      <c r="C35" s="788"/>
      <c r="D35" s="789" t="n">
        <v>0.620833333333333</v>
      </c>
      <c r="E35" s="775"/>
      <c r="F35" s="790" t="s">
        <v>437</v>
      </c>
      <c r="G35" s="774" t="n">
        <v>3.5</v>
      </c>
      <c r="H35" s="290" t="s">
        <v>58</v>
      </c>
      <c r="I35" s="770" t="s">
        <v>453</v>
      </c>
      <c r="J35" s="791"/>
      <c r="K35" s="792"/>
      <c r="L35" s="789" t="n">
        <v>0.608333333333333</v>
      </c>
      <c r="M35" s="793" t="s">
        <v>7</v>
      </c>
      <c r="N35" s="794" t="s">
        <v>454</v>
      </c>
      <c r="O35" s="795" t="n">
        <v>2.9</v>
      </c>
      <c r="P35" s="796" t="s">
        <v>58</v>
      </c>
    </row>
    <row r="36" customFormat="false" ht="43.3" hidden="false" customHeight="false" outlineLevel="0" collapsed="false">
      <c r="A36" s="770" t="s">
        <v>435</v>
      </c>
      <c r="B36" s="765" t="n">
        <v>0.646527777777778</v>
      </c>
      <c r="C36" s="797" t="s">
        <v>227</v>
      </c>
      <c r="D36" s="765" t="n">
        <v>0.650694444444445</v>
      </c>
      <c r="E36" s="766" t="n">
        <v>1</v>
      </c>
      <c r="F36" s="767" t="s">
        <v>380</v>
      </c>
      <c r="G36" s="774" t="n">
        <v>102</v>
      </c>
      <c r="H36" s="290" t="s">
        <v>62</v>
      </c>
      <c r="I36" s="770" t="s">
        <v>455</v>
      </c>
      <c r="J36" s="789" t="n">
        <v>0.615972222222222</v>
      </c>
      <c r="K36" s="798" t="n">
        <v>2</v>
      </c>
      <c r="L36" s="765" t="n">
        <v>0.639583333333333</v>
      </c>
      <c r="M36" s="766" t="n">
        <v>5</v>
      </c>
      <c r="N36" s="767" t="s">
        <v>380</v>
      </c>
      <c r="O36" s="774"/>
      <c r="P36" s="383" t="s">
        <v>62</v>
      </c>
    </row>
    <row r="37" customFormat="false" ht="43.3" hidden="false" customHeight="false" outlineLevel="0" collapsed="false">
      <c r="A37" s="770" t="s">
        <v>456</v>
      </c>
      <c r="B37" s="789" t="n">
        <v>0.702083333333333</v>
      </c>
      <c r="C37" s="766" t="n">
        <v>11</v>
      </c>
      <c r="D37" s="765" t="s">
        <v>7</v>
      </c>
      <c r="E37" s="766"/>
      <c r="F37" s="799"/>
      <c r="G37" s="774" t="n">
        <v>206</v>
      </c>
      <c r="H37" s="290" t="s">
        <v>56</v>
      </c>
      <c r="I37" s="770" t="s">
        <v>59</v>
      </c>
      <c r="J37" s="765" t="n">
        <v>0.702083333333333</v>
      </c>
      <c r="K37" s="775" t="n">
        <v>11</v>
      </c>
      <c r="L37" s="765"/>
      <c r="M37" s="766"/>
      <c r="N37" s="275"/>
      <c r="O37" s="774" t="n">
        <v>291</v>
      </c>
      <c r="P37" s="383" t="s">
        <v>56</v>
      </c>
    </row>
    <row r="38" customFormat="false" ht="43.3" hidden="false" customHeight="false" outlineLevel="0" collapsed="false">
      <c r="A38" s="770"/>
      <c r="B38" s="765"/>
      <c r="C38" s="766"/>
      <c r="D38" s="765" t="s">
        <v>7</v>
      </c>
      <c r="E38" s="766" t="s">
        <v>7</v>
      </c>
      <c r="F38" s="799"/>
      <c r="G38" s="768" t="n">
        <v>0.0402777777777778</v>
      </c>
      <c r="H38" s="290" t="s">
        <v>69</v>
      </c>
      <c r="I38" s="770"/>
      <c r="J38" s="765"/>
      <c r="K38" s="775"/>
      <c r="L38" s="765" t="s">
        <v>7</v>
      </c>
      <c r="M38" s="766" t="s">
        <v>7</v>
      </c>
      <c r="N38" s="275" t="s">
        <v>7</v>
      </c>
      <c r="O38" s="768" t="n">
        <v>0.0305555555555556</v>
      </c>
      <c r="P38" s="383" t="s">
        <v>69</v>
      </c>
    </row>
    <row r="39" customFormat="false" ht="43.3" hidden="false" customHeight="false" outlineLevel="0" collapsed="false">
      <c r="A39" s="800"/>
      <c r="B39" s="801"/>
      <c r="C39" s="802"/>
      <c r="D39" s="801" t="s">
        <v>7</v>
      </c>
      <c r="E39" s="802" t="s">
        <v>7</v>
      </c>
      <c r="F39" s="799" t="s">
        <v>7</v>
      </c>
      <c r="G39" s="289" t="n">
        <v>0</v>
      </c>
      <c r="H39" s="290" t="s">
        <v>70</v>
      </c>
      <c r="I39" s="803"/>
      <c r="J39" s="804"/>
      <c r="K39" s="805"/>
      <c r="L39" s="804"/>
      <c r="M39" s="793"/>
      <c r="N39" s="275"/>
      <c r="O39" s="289" t="n">
        <v>0.2</v>
      </c>
      <c r="P39" s="383" t="s">
        <v>70</v>
      </c>
    </row>
    <row r="40" customFormat="false" ht="43.3" hidden="false" customHeight="false" outlineLevel="0" collapsed="false">
      <c r="A40" s="806"/>
      <c r="B40" s="807"/>
      <c r="C40" s="808"/>
      <c r="D40" s="807" t="s">
        <v>7</v>
      </c>
      <c r="E40" s="808"/>
      <c r="F40" s="809"/>
      <c r="G40" s="784" t="n">
        <f aca="false">G38*(100%+G39)</f>
        <v>0.0402777777777778</v>
      </c>
      <c r="H40" s="810" t="s">
        <v>71</v>
      </c>
      <c r="I40" s="296"/>
      <c r="J40" s="299" t="s">
        <v>7</v>
      </c>
      <c r="K40" s="385"/>
      <c r="L40" s="299"/>
      <c r="M40" s="385"/>
      <c r="N40" s="387"/>
      <c r="O40" s="784" t="n">
        <f aca="false">O38*(100%+O39)</f>
        <v>0.0366666666666667</v>
      </c>
      <c r="P40" s="785" t="s">
        <v>71</v>
      </c>
    </row>
    <row r="41" customFormat="false" ht="43.3" hidden="false" customHeight="false" outlineLevel="0" collapsed="false">
      <c r="A41" s="811"/>
      <c r="B41" s="812"/>
      <c r="C41" s="813"/>
      <c r="D41" s="812"/>
      <c r="E41" s="814"/>
      <c r="F41" s="813"/>
      <c r="G41" s="815"/>
      <c r="H41" s="816"/>
      <c r="I41" s="389"/>
      <c r="J41" s="358"/>
      <c r="K41" s="357"/>
      <c r="L41" s="358"/>
      <c r="M41" s="357"/>
      <c r="N41" s="357"/>
      <c r="O41" s="361"/>
      <c r="P41" s="390"/>
    </row>
    <row r="42" customFormat="false" ht="37.5" hidden="false" customHeight="false" outlineLevel="0" collapsed="false">
      <c r="A42" s="817" t="s">
        <v>101</v>
      </c>
      <c r="B42" s="817"/>
      <c r="C42" s="817"/>
      <c r="D42" s="817"/>
      <c r="E42" s="817"/>
      <c r="F42" s="817"/>
      <c r="G42" s="817"/>
      <c r="H42" s="817"/>
      <c r="I42" s="392" t="s">
        <v>102</v>
      </c>
      <c r="J42" s="392"/>
      <c r="K42" s="392"/>
      <c r="L42" s="392"/>
      <c r="M42" s="392"/>
      <c r="N42" s="392"/>
      <c r="O42" s="392"/>
      <c r="P42" s="392"/>
    </row>
    <row r="43" customFormat="false" ht="37.5" hidden="false" customHeight="false" outlineLevel="0" collapsed="false">
      <c r="A43" s="770" t="s">
        <v>402</v>
      </c>
      <c r="B43" s="765"/>
      <c r="C43" s="797" t="s">
        <v>7</v>
      </c>
      <c r="D43" s="765" t="n">
        <v>0.377083333333333</v>
      </c>
      <c r="E43" s="766" t="n">
        <v>33</v>
      </c>
      <c r="F43" s="767" t="s">
        <v>434</v>
      </c>
      <c r="G43" s="818"/>
      <c r="H43" s="816"/>
      <c r="I43" s="770" t="s">
        <v>457</v>
      </c>
      <c r="J43" s="771"/>
      <c r="K43" s="772"/>
      <c r="L43" s="765" t="n">
        <v>0.581944444444445</v>
      </c>
      <c r="M43" s="766" t="s">
        <v>7</v>
      </c>
      <c r="N43" s="767"/>
      <c r="O43" s="360"/>
      <c r="P43" s="390"/>
    </row>
    <row r="44" customFormat="false" ht="43.3" hidden="false" customHeight="false" outlineLevel="0" collapsed="false">
      <c r="A44" s="770" t="s">
        <v>435</v>
      </c>
      <c r="B44" s="789" t="n">
        <v>0.418055555555556</v>
      </c>
      <c r="C44" s="766" t="n">
        <v>2</v>
      </c>
      <c r="D44" s="765" t="n">
        <v>0.435416666666667</v>
      </c>
      <c r="E44" s="766" t="s">
        <v>458</v>
      </c>
      <c r="F44" s="767" t="s">
        <v>437</v>
      </c>
      <c r="G44" s="818"/>
      <c r="H44" s="816"/>
      <c r="I44" s="770" t="s">
        <v>435</v>
      </c>
      <c r="J44" s="765" t="n">
        <v>0.604861111111111</v>
      </c>
      <c r="K44" s="775" t="s">
        <v>227</v>
      </c>
      <c r="L44" s="765" t="n">
        <v>0.609027777777778</v>
      </c>
      <c r="M44" s="766" t="n">
        <v>1</v>
      </c>
      <c r="N44" s="767" t="s">
        <v>380</v>
      </c>
      <c r="O44" s="360"/>
      <c r="P44" s="390"/>
    </row>
    <row r="45" customFormat="false" ht="43.3" hidden="false" customHeight="false" outlineLevel="0" collapsed="false">
      <c r="A45" s="770" t="s">
        <v>457</v>
      </c>
      <c r="B45" s="765" t="n">
        <v>0.456944444444444</v>
      </c>
      <c r="C45" s="776"/>
      <c r="D45" s="273"/>
      <c r="E45" s="802" t="s">
        <v>7</v>
      </c>
      <c r="F45" s="275"/>
      <c r="G45" s="394"/>
      <c r="H45" s="360"/>
      <c r="I45" s="770" t="s">
        <v>402</v>
      </c>
      <c r="J45" s="765" t="n">
        <v>0.660416666666667</v>
      </c>
      <c r="K45" s="775" t="n">
        <v>16</v>
      </c>
      <c r="L45" s="765"/>
      <c r="M45" s="766"/>
      <c r="N45" s="767" t="s">
        <v>7</v>
      </c>
      <c r="O45" s="360"/>
      <c r="P45" s="390"/>
    </row>
    <row r="46" customFormat="false" ht="43.3" hidden="false" customHeight="false" outlineLevel="0" collapsed="false">
      <c r="A46" s="819" t="s">
        <v>459</v>
      </c>
      <c r="B46" s="820"/>
      <c r="C46" s="776"/>
      <c r="D46" s="240"/>
      <c r="E46" s="802"/>
      <c r="F46" s="275" t="s">
        <v>7</v>
      </c>
      <c r="G46" s="394"/>
      <c r="H46" s="360"/>
      <c r="I46" s="770" t="s">
        <v>460</v>
      </c>
      <c r="J46" s="273"/>
      <c r="K46" s="284"/>
      <c r="L46" s="273" t="s">
        <v>7</v>
      </c>
      <c r="M46" s="274"/>
      <c r="N46" s="275"/>
      <c r="O46" s="360"/>
      <c r="P46" s="390"/>
    </row>
    <row r="47" customFormat="false" ht="43.3" hidden="false" customHeight="false" outlineLevel="0" collapsed="false">
      <c r="A47" s="821" t="s">
        <v>461</v>
      </c>
      <c r="B47" s="397" t="s">
        <v>7</v>
      </c>
      <c r="C47" s="398"/>
      <c r="D47" s="397"/>
      <c r="E47" s="398" t="s">
        <v>7</v>
      </c>
      <c r="F47" s="399"/>
      <c r="G47" s="394"/>
      <c r="H47" s="360"/>
      <c r="I47" s="400"/>
      <c r="J47" s="401"/>
      <c r="K47" s="402"/>
      <c r="L47" s="401" t="s">
        <v>7</v>
      </c>
      <c r="M47" s="403"/>
      <c r="N47" s="421"/>
      <c r="O47" s="360"/>
      <c r="P47" s="405" t="s">
        <v>214</v>
      </c>
    </row>
    <row r="48" customFormat="false" ht="43.3" hidden="false" customHeight="true" outlineLevel="0" collapsed="false">
      <c r="A48" s="406" t="s">
        <v>462</v>
      </c>
      <c r="B48" s="406"/>
      <c r="C48" s="406"/>
      <c r="D48" s="406"/>
      <c r="E48" s="406"/>
      <c r="F48" s="406"/>
      <c r="G48" s="406"/>
      <c r="H48" s="406"/>
      <c r="I48" s="407" t="s">
        <v>463</v>
      </c>
      <c r="J48" s="407"/>
      <c r="K48" s="407"/>
      <c r="L48" s="407"/>
      <c r="M48" s="407"/>
      <c r="N48" s="407"/>
      <c r="O48" s="407"/>
      <c r="P48" s="407"/>
    </row>
    <row r="49" customFormat="false" ht="37.5" hidden="false" customHeight="false" outlineLevel="0" collapsed="false">
      <c r="A49" s="406"/>
      <c r="B49" s="406"/>
      <c r="C49" s="406"/>
      <c r="D49" s="406"/>
      <c r="E49" s="406"/>
      <c r="F49" s="406"/>
      <c r="G49" s="406"/>
      <c r="H49" s="406"/>
      <c r="I49" s="407"/>
      <c r="J49" s="407"/>
      <c r="K49" s="407"/>
      <c r="L49" s="407"/>
      <c r="M49" s="407"/>
      <c r="N49" s="407"/>
      <c r="O49" s="407"/>
      <c r="P49" s="407"/>
    </row>
    <row r="50" customFormat="false" ht="37.5" hidden="false" customHeight="false" outlineLevel="0" collapsed="false">
      <c r="A50" s="406"/>
      <c r="B50" s="406"/>
      <c r="C50" s="406"/>
      <c r="D50" s="406"/>
      <c r="E50" s="406"/>
      <c r="F50" s="406"/>
      <c r="G50" s="406"/>
      <c r="H50" s="406"/>
      <c r="I50" s="407"/>
      <c r="J50" s="407"/>
      <c r="K50" s="407"/>
      <c r="L50" s="407"/>
      <c r="M50" s="407"/>
      <c r="N50" s="407"/>
      <c r="O50" s="407"/>
      <c r="P50" s="407"/>
    </row>
    <row r="51" customFormat="false" ht="37.5" hidden="false" customHeight="false" outlineLevel="0" collapsed="false">
      <c r="A51" s="406"/>
      <c r="B51" s="406"/>
      <c r="C51" s="406"/>
      <c r="D51" s="406"/>
      <c r="E51" s="406"/>
      <c r="F51" s="406"/>
      <c r="G51" s="406"/>
      <c r="H51" s="406"/>
      <c r="I51" s="407"/>
      <c r="J51" s="407"/>
      <c r="K51" s="407"/>
      <c r="L51" s="407"/>
      <c r="M51" s="407"/>
      <c r="N51" s="407"/>
      <c r="O51" s="407"/>
      <c r="P51" s="407"/>
    </row>
    <row r="52" customFormat="false" ht="37.5" hidden="false" customHeight="false" outlineLevel="0" collapsed="false">
      <c r="A52" s="406"/>
      <c r="B52" s="406"/>
      <c r="C52" s="406"/>
      <c r="D52" s="406"/>
      <c r="E52" s="406"/>
      <c r="F52" s="406"/>
      <c r="G52" s="406"/>
      <c r="H52" s="406"/>
      <c r="I52" s="407"/>
      <c r="J52" s="407"/>
      <c r="K52" s="407"/>
      <c r="L52" s="407"/>
      <c r="M52" s="407"/>
      <c r="N52" s="407"/>
      <c r="O52" s="407"/>
      <c r="P52" s="407"/>
    </row>
    <row r="53" customFormat="false" ht="37.5" hidden="false" customHeight="false" outlineLevel="0" collapsed="false">
      <c r="A53" s="406"/>
      <c r="B53" s="406"/>
      <c r="C53" s="406"/>
      <c r="D53" s="406"/>
      <c r="E53" s="406"/>
      <c r="F53" s="406"/>
      <c r="G53" s="406"/>
      <c r="H53" s="406"/>
      <c r="I53" s="407"/>
      <c r="J53" s="407"/>
      <c r="K53" s="407"/>
      <c r="L53" s="407"/>
      <c r="M53" s="407"/>
      <c r="N53" s="407"/>
      <c r="O53" s="407"/>
      <c r="P53" s="407"/>
    </row>
  </sheetData>
  <mergeCells count="31">
    <mergeCell ref="N1:P1"/>
    <mergeCell ref="A3:H5"/>
    <mergeCell ref="I3:J4"/>
    <mergeCell ref="K3:M4"/>
    <mergeCell ref="N3:P5"/>
    <mergeCell ref="I5:J5"/>
    <mergeCell ref="K5:M5"/>
    <mergeCell ref="A7:H7"/>
    <mergeCell ref="I7:P7"/>
    <mergeCell ref="G8:H8"/>
    <mergeCell ref="O8:P8"/>
    <mergeCell ref="A15:H18"/>
    <mergeCell ref="I15:P18"/>
    <mergeCell ref="B19:H19"/>
    <mergeCell ref="J19:P19"/>
    <mergeCell ref="C23:H23"/>
    <mergeCell ref="I23:P23"/>
    <mergeCell ref="C24:H24"/>
    <mergeCell ref="I24:P24"/>
    <mergeCell ref="A26:H26"/>
    <mergeCell ref="I26:P26"/>
    <mergeCell ref="A27:H30"/>
    <mergeCell ref="I27:P30"/>
    <mergeCell ref="B31:H31"/>
    <mergeCell ref="J31:P31"/>
    <mergeCell ref="G34:H34"/>
    <mergeCell ref="O34:P34"/>
    <mergeCell ref="A42:H42"/>
    <mergeCell ref="I42:P42"/>
    <mergeCell ref="A48:H53"/>
    <mergeCell ref="I48:P53"/>
  </mergeCells>
  <hyperlinks>
    <hyperlink ref="I5" r:id="rId1" display="bretschger@silk-rechtsanwaelte.ch"/>
    <hyperlink ref="B19" r:id="rId2" display="2025 Rehetobel VM A"/>
    <hyperlink ref="J19" r:id="rId3" display="2025 Rehetobel VM B"/>
    <hyperlink ref="B31" r:id="rId4" display="2025 Rehetobel NM A"/>
    <hyperlink ref="J31" r:id="rId5" display="2025 Rehetobel NM B"/>
  </hyperlink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45312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45312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45312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true"/>
  </sheetPr>
  <dimension ref="B1:U81"/>
  <sheetViews>
    <sheetView showFormulas="false" showGridLines="true" showRowColHeaders="true" showZeros="true" rightToLeft="false" tabSelected="false" showOutlineSymbols="true" defaultGridColor="true" view="normal" topLeftCell="A1" colorId="64" zoomScale="38" zoomScaleNormal="38" zoomScalePageLayoutView="100" workbookViewId="0">
      <selection pane="topLeft" activeCell="B28" activeCellId="0" sqref="B28"/>
    </sheetView>
  </sheetViews>
  <sheetFormatPr defaultColWidth="9.33203125" defaultRowHeight="37.5" zeroHeight="false" outlineLevelRow="0" outlineLevelCol="0"/>
  <cols>
    <col collapsed="false" customWidth="true" hidden="false" outlineLevel="0" max="1" min="1" style="24" width="0.89"/>
    <col collapsed="false" customWidth="true" hidden="false" outlineLevel="0" max="2" min="2" style="24" width="56.11"/>
    <col collapsed="false" customWidth="true" hidden="false" outlineLevel="0" max="7" min="3" style="25" width="17.89"/>
    <col collapsed="false" customWidth="true" hidden="false" outlineLevel="0" max="8" min="8" style="25" width="12.44"/>
    <col collapsed="false" customWidth="true" hidden="false" outlineLevel="0" max="9" min="9" style="25" width="11"/>
    <col collapsed="false" customWidth="true" hidden="false" outlineLevel="0" max="10" min="10" style="25" width="55.89"/>
    <col collapsed="false" customWidth="true" hidden="false" outlineLevel="0" max="11" min="11" style="25" width="17.89"/>
    <col collapsed="false" customWidth="true" hidden="false" outlineLevel="0" max="12" min="12" style="26" width="17.89"/>
    <col collapsed="false" customWidth="true" hidden="false" outlineLevel="0" max="13" min="13" style="27" width="17.89"/>
    <col collapsed="false" customWidth="true" hidden="false" outlineLevel="0" max="15" min="14" style="25" width="17.89"/>
    <col collapsed="false" customWidth="true" hidden="false" outlineLevel="0" max="16" min="16" style="25" width="13.66"/>
    <col collapsed="false" customWidth="true" hidden="false" outlineLevel="0" max="17" min="17" style="25" width="11"/>
    <col collapsed="false" customWidth="false" hidden="false" outlineLevel="0" max="16384" min="18" style="24" width="9.33"/>
  </cols>
  <sheetData>
    <row r="1" customFormat="false" ht="43.3" hidden="false" customHeight="false" outlineLevel="0" collapsed="false"/>
    <row r="2" customFormat="false" ht="43.3" hidden="false" customHeight="false" outlineLevel="0" collapsed="false">
      <c r="B2" s="455"/>
      <c r="N2" s="34" t="s">
        <v>45</v>
      </c>
      <c r="O2" s="457" t="n">
        <v>45741</v>
      </c>
      <c r="P2" s="457"/>
      <c r="Q2" s="457"/>
    </row>
    <row r="4" customFormat="false" ht="19.5" hidden="false" customHeight="true" outlineLevel="0" collapsed="false">
      <c r="B4" s="458" t="s">
        <v>464</v>
      </c>
      <c r="C4" s="458"/>
      <c r="D4" s="458"/>
      <c r="E4" s="458"/>
      <c r="F4" s="458"/>
      <c r="G4" s="458"/>
      <c r="H4" s="458"/>
      <c r="I4" s="458"/>
      <c r="J4" s="39" t="s">
        <v>36</v>
      </c>
      <c r="K4" s="39"/>
      <c r="L4" s="40" t="s">
        <v>465</v>
      </c>
      <c r="M4" s="40"/>
      <c r="N4" s="40"/>
      <c r="O4" s="409" t="n">
        <v>1.21325</v>
      </c>
      <c r="P4" s="409"/>
      <c r="Q4" s="409"/>
    </row>
    <row r="5" customFormat="false" ht="19.5" hidden="false" customHeight="true" outlineLevel="0" collapsed="false">
      <c r="B5" s="458"/>
      <c r="C5" s="458"/>
      <c r="D5" s="458"/>
      <c r="E5" s="458"/>
      <c r="F5" s="458"/>
      <c r="G5" s="458"/>
      <c r="H5" s="458"/>
      <c r="I5" s="458"/>
      <c r="J5" s="39"/>
      <c r="K5" s="39"/>
      <c r="L5" s="40"/>
      <c r="M5" s="40"/>
      <c r="N5" s="40"/>
      <c r="O5" s="409"/>
      <c r="P5" s="409"/>
      <c r="Q5" s="409"/>
    </row>
    <row r="6" customFormat="false" ht="37.5" hidden="false" customHeight="false" outlineLevel="0" collapsed="false">
      <c r="B6" s="458"/>
      <c r="C6" s="458"/>
      <c r="D6" s="458"/>
      <c r="E6" s="458"/>
      <c r="F6" s="458"/>
      <c r="G6" s="458"/>
      <c r="H6" s="458"/>
      <c r="I6" s="458"/>
      <c r="J6" s="42" t="s">
        <v>466</v>
      </c>
      <c r="K6" s="42"/>
      <c r="L6" s="43" t="str">
        <f aca="false">HYPERLINK("mailto:"&amp;K6,"Anmeldung")</f>
        <v>Anmeldung</v>
      </c>
      <c r="M6" s="43"/>
      <c r="N6" s="43"/>
      <c r="O6" s="409"/>
      <c r="P6" s="409"/>
      <c r="Q6" s="409"/>
    </row>
    <row r="7" customFormat="false" ht="37.5" hidden="false" customHeight="false" outlineLevel="0" collapsed="false">
      <c r="B7" s="44"/>
      <c r="C7" s="45"/>
      <c r="D7" s="46"/>
      <c r="E7" s="45"/>
      <c r="F7" s="45"/>
      <c r="G7" s="45"/>
      <c r="H7" s="45"/>
      <c r="I7" s="45"/>
      <c r="J7" s="47"/>
      <c r="K7" s="48"/>
      <c r="L7" s="49"/>
      <c r="M7" s="50"/>
      <c r="N7" s="51"/>
      <c r="O7" s="51"/>
      <c r="P7" s="52"/>
      <c r="Q7" s="53"/>
    </row>
    <row r="8" customFormat="false" ht="60" hidden="false" customHeight="true" outlineLevel="0" collapsed="false">
      <c r="B8" s="54" t="s">
        <v>47</v>
      </c>
      <c r="C8" s="54"/>
      <c r="D8" s="54"/>
      <c r="E8" s="54"/>
      <c r="F8" s="54"/>
      <c r="G8" s="54"/>
      <c r="H8" s="54"/>
      <c r="I8" s="54"/>
      <c r="J8" s="54" t="s">
        <v>48</v>
      </c>
      <c r="K8" s="54"/>
      <c r="L8" s="54"/>
      <c r="M8" s="54"/>
      <c r="N8" s="54"/>
      <c r="O8" s="54"/>
      <c r="P8" s="54"/>
      <c r="Q8" s="54"/>
    </row>
    <row r="9" customFormat="false" ht="37.5" hidden="false" customHeight="false" outlineLevel="0" collapsed="false">
      <c r="B9" s="55" t="s">
        <v>49</v>
      </c>
      <c r="C9" s="56" t="s">
        <v>50</v>
      </c>
      <c r="D9" s="57" t="s">
        <v>51</v>
      </c>
      <c r="E9" s="56" t="s">
        <v>52</v>
      </c>
      <c r="F9" s="56" t="s">
        <v>51</v>
      </c>
      <c r="G9" s="56" t="s">
        <v>53</v>
      </c>
      <c r="H9" s="58" t="s">
        <v>54</v>
      </c>
      <c r="I9" s="58"/>
      <c r="J9" s="59" t="s">
        <v>55</v>
      </c>
      <c r="K9" s="60" t="s">
        <v>50</v>
      </c>
      <c r="L9" s="61" t="s">
        <v>51</v>
      </c>
      <c r="M9" s="62" t="s">
        <v>56</v>
      </c>
      <c r="N9" s="60" t="s">
        <v>51</v>
      </c>
      <c r="O9" s="60" t="s">
        <v>53</v>
      </c>
      <c r="P9" s="63" t="s">
        <v>54</v>
      </c>
      <c r="Q9" s="63"/>
    </row>
    <row r="10" customFormat="false" ht="43.3" hidden="false" customHeight="false" outlineLevel="0" collapsed="false">
      <c r="B10" s="459" t="s">
        <v>59</v>
      </c>
      <c r="C10" s="460"/>
      <c r="D10" s="461"/>
      <c r="E10" s="462" t="n">
        <v>0.336805555555556</v>
      </c>
      <c r="F10" s="463" t="n">
        <v>4</v>
      </c>
      <c r="G10" s="464" t="s">
        <v>467</v>
      </c>
      <c r="H10" s="70" t="n">
        <v>13.07</v>
      </c>
      <c r="I10" s="71" t="s">
        <v>58</v>
      </c>
      <c r="J10" s="465" t="s">
        <v>59</v>
      </c>
      <c r="K10" s="460"/>
      <c r="L10" s="466"/>
      <c r="M10" s="462" t="n">
        <v>0.378472222222222</v>
      </c>
      <c r="N10" s="463" t="n">
        <v>5</v>
      </c>
      <c r="O10" s="464" t="s">
        <v>467</v>
      </c>
      <c r="P10" s="75" t="n">
        <v>5.5</v>
      </c>
      <c r="Q10" s="76" t="s">
        <v>58</v>
      </c>
    </row>
    <row r="11" customFormat="false" ht="43.3" hidden="false" customHeight="false" outlineLevel="0" collapsed="false">
      <c r="B11" s="467" t="s">
        <v>225</v>
      </c>
      <c r="C11" s="462" t="n">
        <v>0.363194444444444</v>
      </c>
      <c r="D11" s="463" t="n">
        <v>3</v>
      </c>
      <c r="E11" s="462" t="n">
        <v>0.366666666666667</v>
      </c>
      <c r="F11" s="463" t="n">
        <v>2</v>
      </c>
      <c r="G11" s="464" t="s">
        <v>468</v>
      </c>
      <c r="H11" s="70" t="s">
        <v>469</v>
      </c>
      <c r="I11" s="77" t="s">
        <v>62</v>
      </c>
      <c r="J11" s="465" t="s">
        <v>225</v>
      </c>
      <c r="K11" s="462" t="n">
        <v>0.404861111111111</v>
      </c>
      <c r="L11" s="468" t="n">
        <v>3</v>
      </c>
      <c r="M11" s="462" t="n">
        <v>0.408333333333333</v>
      </c>
      <c r="N11" s="463" t="s">
        <v>470</v>
      </c>
      <c r="O11" s="464" t="s">
        <v>471</v>
      </c>
      <c r="P11" s="70" t="s">
        <v>472</v>
      </c>
      <c r="Q11" s="76" t="s">
        <v>62</v>
      </c>
    </row>
    <row r="12" customFormat="false" ht="43.3" hidden="false" customHeight="false" outlineLevel="0" collapsed="false">
      <c r="B12" s="467" t="s">
        <v>473</v>
      </c>
      <c r="C12" s="462" t="n">
        <v>0.369444444444444</v>
      </c>
      <c r="D12" s="463" t="s">
        <v>7</v>
      </c>
      <c r="E12" s="462"/>
      <c r="F12" s="469" t="s">
        <v>7</v>
      </c>
      <c r="G12" s="464" t="s">
        <v>7</v>
      </c>
      <c r="H12" s="70" t="s">
        <v>474</v>
      </c>
      <c r="I12" s="77" t="s">
        <v>56</v>
      </c>
      <c r="J12" s="470" t="s">
        <v>475</v>
      </c>
      <c r="K12" s="462" t="n">
        <v>0.414583333333333</v>
      </c>
      <c r="L12" s="468"/>
      <c r="M12" s="462" t="s">
        <v>7</v>
      </c>
      <c r="N12" s="463"/>
      <c r="O12" s="464"/>
      <c r="P12" s="70" t="s">
        <v>476</v>
      </c>
      <c r="Q12" s="76" t="s">
        <v>56</v>
      </c>
    </row>
    <row r="13" customFormat="false" ht="43.3" hidden="false" customHeight="false" outlineLevel="0" collapsed="false">
      <c r="B13" s="471"/>
      <c r="C13" s="462" t="s">
        <v>7</v>
      </c>
      <c r="D13" s="463" t="s">
        <v>7</v>
      </c>
      <c r="E13" s="462"/>
      <c r="F13" s="463" t="s">
        <v>7</v>
      </c>
      <c r="G13" s="464"/>
      <c r="H13" s="82" t="n">
        <v>0.133333333333333</v>
      </c>
      <c r="I13" s="77" t="s">
        <v>69</v>
      </c>
      <c r="J13" s="465"/>
      <c r="K13" s="462"/>
      <c r="L13" s="468"/>
      <c r="M13" s="462"/>
      <c r="N13" s="463" t="s">
        <v>7</v>
      </c>
      <c r="O13" s="464"/>
      <c r="P13" s="82" t="n">
        <v>0.05625</v>
      </c>
      <c r="Q13" s="76" t="s">
        <v>69</v>
      </c>
    </row>
    <row r="14" customFormat="false" ht="43.3" hidden="false" customHeight="false" outlineLevel="0" collapsed="false">
      <c r="B14" s="467"/>
      <c r="C14" s="462"/>
      <c r="D14" s="463"/>
      <c r="E14" s="462"/>
      <c r="F14" s="463"/>
      <c r="G14" s="464"/>
      <c r="H14" s="83" t="n">
        <v>0</v>
      </c>
      <c r="I14" s="84" t="s">
        <v>70</v>
      </c>
      <c r="J14" s="465"/>
      <c r="K14" s="462"/>
      <c r="L14" s="468"/>
      <c r="M14" s="462"/>
      <c r="N14" s="463"/>
      <c r="O14" s="464"/>
      <c r="P14" s="83" t="n">
        <v>0.2</v>
      </c>
      <c r="Q14" s="76" t="s">
        <v>70</v>
      </c>
    </row>
    <row r="15" customFormat="false" ht="43.3" hidden="false" customHeight="false" outlineLevel="0" collapsed="false">
      <c r="B15" s="472"/>
      <c r="C15" s="473"/>
      <c r="D15" s="474"/>
      <c r="E15" s="475"/>
      <c r="F15" s="474"/>
      <c r="G15" s="476"/>
      <c r="H15" s="82" t="n">
        <f aca="false">H13*(100%+H14)</f>
        <v>0.133333333333333</v>
      </c>
      <c r="I15" s="77" t="s">
        <v>71</v>
      </c>
      <c r="J15" s="477"/>
      <c r="K15" s="478"/>
      <c r="L15" s="479"/>
      <c r="M15" s="480"/>
      <c r="N15" s="481"/>
      <c r="O15" s="482"/>
      <c r="P15" s="96" t="n">
        <f aca="false">P13*(100%+P14)</f>
        <v>0.0675</v>
      </c>
      <c r="Q15" s="97" t="s">
        <v>71</v>
      </c>
    </row>
    <row r="16" customFormat="false" ht="24.75" hidden="false" customHeight="true" outlineLevel="0" collapsed="false">
      <c r="B16" s="412" t="s">
        <v>477</v>
      </c>
      <c r="C16" s="412"/>
      <c r="D16" s="412"/>
      <c r="E16" s="412"/>
      <c r="F16" s="412"/>
      <c r="G16" s="412"/>
      <c r="H16" s="412"/>
      <c r="I16" s="412"/>
      <c r="J16" s="413" t="s">
        <v>478</v>
      </c>
      <c r="K16" s="413"/>
      <c r="L16" s="413"/>
      <c r="M16" s="413"/>
      <c r="N16" s="413"/>
      <c r="O16" s="413"/>
      <c r="P16" s="413"/>
      <c r="Q16" s="413"/>
    </row>
    <row r="17" customFormat="false" ht="24.75" hidden="false" customHeight="true" outlineLevel="0" collapsed="false">
      <c r="B17" s="412"/>
      <c r="C17" s="412"/>
      <c r="D17" s="412"/>
      <c r="E17" s="412"/>
      <c r="F17" s="412"/>
      <c r="G17" s="412"/>
      <c r="H17" s="412"/>
      <c r="I17" s="412"/>
      <c r="J17" s="413"/>
      <c r="K17" s="413"/>
      <c r="L17" s="413"/>
      <c r="M17" s="413"/>
      <c r="N17" s="413"/>
      <c r="O17" s="413"/>
      <c r="P17" s="413"/>
      <c r="Q17" s="413"/>
    </row>
    <row r="18" customFormat="false" ht="24.75" hidden="false" customHeight="true" outlineLevel="0" collapsed="false">
      <c r="B18" s="412"/>
      <c r="C18" s="412"/>
      <c r="D18" s="412"/>
      <c r="E18" s="412"/>
      <c r="F18" s="412"/>
      <c r="G18" s="412"/>
      <c r="H18" s="412"/>
      <c r="I18" s="412"/>
      <c r="J18" s="413"/>
      <c r="K18" s="413"/>
      <c r="L18" s="413"/>
      <c r="M18" s="413"/>
      <c r="N18" s="413"/>
      <c r="O18" s="413"/>
      <c r="P18" s="413"/>
      <c r="Q18" s="413"/>
    </row>
    <row r="19" customFormat="false" ht="24.75" hidden="false" customHeight="true" outlineLevel="0" collapsed="false">
      <c r="B19" s="412"/>
      <c r="C19" s="412"/>
      <c r="D19" s="412"/>
      <c r="E19" s="412"/>
      <c r="F19" s="412"/>
      <c r="G19" s="412"/>
      <c r="H19" s="412"/>
      <c r="I19" s="412"/>
      <c r="J19" s="413"/>
      <c r="K19" s="413"/>
      <c r="L19" s="413"/>
      <c r="M19" s="413"/>
      <c r="N19" s="413"/>
      <c r="O19" s="413"/>
      <c r="P19" s="413"/>
      <c r="Q19" s="413"/>
    </row>
    <row r="20" customFormat="false" ht="37.5" hidden="false" customHeight="false" outlineLevel="0" collapsed="false">
      <c r="B20" s="100" t="s">
        <v>74</v>
      </c>
      <c r="C20" s="101" t="s">
        <v>479</v>
      </c>
      <c r="D20" s="101"/>
      <c r="E20" s="101"/>
      <c r="F20" s="101"/>
      <c r="G20" s="101"/>
      <c r="H20" s="101"/>
      <c r="I20" s="101"/>
      <c r="J20" s="102" t="s">
        <v>76</v>
      </c>
      <c r="K20" s="103" t="s">
        <v>480</v>
      </c>
      <c r="L20" s="103"/>
      <c r="M20" s="103"/>
      <c r="N20" s="103"/>
      <c r="O20" s="103"/>
      <c r="P20" s="103"/>
      <c r="Q20" s="103"/>
    </row>
    <row r="21" customFormat="false" ht="169.85" hidden="false" customHeight="false" outlineLevel="0" collapsed="false">
      <c r="B21" s="104"/>
      <c r="C21" s="105"/>
      <c r="D21" s="105"/>
      <c r="E21" s="105"/>
      <c r="F21" s="105"/>
      <c r="G21" s="105"/>
      <c r="H21" s="105"/>
      <c r="I21" s="105"/>
      <c r="J21" s="106"/>
      <c r="K21" s="107"/>
      <c r="L21" s="108"/>
      <c r="M21" s="109"/>
      <c r="N21" s="106"/>
      <c r="O21" s="106"/>
      <c r="P21" s="106"/>
      <c r="Q21" s="110"/>
    </row>
    <row r="22" customFormat="false" ht="37.5" hidden="true" customHeight="false" outlineLevel="0" collapsed="false">
      <c r="B22" s="111" t="s">
        <v>78</v>
      </c>
      <c r="C22" s="112" t="n">
        <f aca="false" t="array" ref="C22:C22">INDEX(C11:C14,COUNT(C11:C14))+H15</f>
        <v>0.502777777777778</v>
      </c>
      <c r="D22" s="113"/>
      <c r="E22" s="113"/>
      <c r="F22" s="113"/>
      <c r="G22" s="113"/>
      <c r="H22" s="113"/>
      <c r="I22" s="113"/>
      <c r="J22" s="114" t="s">
        <v>78</v>
      </c>
      <c r="K22" s="115" t="n">
        <f aca="false" t="array" ref="K22:K22">INDEX(K11:K14,COUNT(K11:K14))+P15</f>
        <v>0.482083333333333</v>
      </c>
      <c r="M22" s="116"/>
      <c r="N22" s="117"/>
      <c r="O22" s="117"/>
      <c r="P22" s="117"/>
      <c r="Q22" s="118"/>
    </row>
    <row r="23" customFormat="false" ht="43.3" hidden="false" customHeight="false" outlineLevel="0" collapsed="false">
      <c r="B23" s="119"/>
      <c r="C23" s="120"/>
      <c r="D23" s="121"/>
      <c r="E23" s="120"/>
      <c r="F23" s="120"/>
      <c r="G23" s="120"/>
      <c r="H23" s="120"/>
      <c r="I23" s="120"/>
      <c r="J23" s="122"/>
      <c r="K23" s="123"/>
      <c r="L23" s="124"/>
      <c r="M23" s="123"/>
      <c r="N23" s="123"/>
      <c r="O23" s="123"/>
      <c r="P23" s="123"/>
      <c r="Q23" s="125"/>
    </row>
    <row r="24" customFormat="false" ht="43.3" hidden="false" customHeight="false" outlineLevel="0" collapsed="false">
      <c r="B24" s="126" t="s">
        <v>79</v>
      </c>
      <c r="C24" s="483" t="n">
        <v>0.489583333333333</v>
      </c>
      <c r="D24" s="484" t="s">
        <v>481</v>
      </c>
      <c r="E24" s="484"/>
      <c r="F24" s="484"/>
      <c r="G24" s="484"/>
      <c r="H24" s="484"/>
      <c r="I24" s="484"/>
      <c r="J24" s="485" t="s">
        <v>482</v>
      </c>
      <c r="K24" s="485"/>
      <c r="L24" s="485"/>
      <c r="M24" s="485"/>
      <c r="N24" s="485"/>
      <c r="O24" s="485"/>
      <c r="P24" s="485"/>
      <c r="Q24" s="485"/>
    </row>
    <row r="25" customFormat="false" ht="43.3" hidden="false" customHeight="false" outlineLevel="0" collapsed="false">
      <c r="B25" s="130" t="s">
        <v>82</v>
      </c>
      <c r="C25" s="486" t="n">
        <v>0.583333333333333</v>
      </c>
      <c r="D25" s="487" t="s">
        <v>483</v>
      </c>
      <c r="E25" s="487"/>
      <c r="F25" s="487"/>
      <c r="G25" s="487"/>
      <c r="H25" s="487"/>
      <c r="I25" s="487"/>
      <c r="J25" s="414" t="s">
        <v>484</v>
      </c>
      <c r="K25" s="414"/>
      <c r="L25" s="414"/>
      <c r="M25" s="414"/>
      <c r="N25" s="414"/>
      <c r="O25" s="414"/>
      <c r="P25" s="414"/>
      <c r="Q25" s="414"/>
    </row>
    <row r="26" customFormat="false" ht="37.5" hidden="false" customHeight="false" outlineLevel="0" collapsed="false">
      <c r="B26" s="134"/>
      <c r="C26" s="135"/>
      <c r="D26" s="136"/>
      <c r="E26" s="137"/>
      <c r="F26" s="137"/>
      <c r="G26" s="137"/>
      <c r="H26" s="137"/>
      <c r="I26" s="137"/>
      <c r="J26" s="136"/>
      <c r="K26" s="136"/>
      <c r="L26" s="138"/>
      <c r="M26" s="139"/>
      <c r="N26" s="136"/>
      <c r="O26" s="136"/>
      <c r="P26" s="136"/>
      <c r="Q26" s="140"/>
    </row>
    <row r="27" customFormat="false" ht="60" hidden="false" customHeight="true" outlineLevel="0" collapsed="false">
      <c r="B27" s="141" t="s">
        <v>85</v>
      </c>
      <c r="C27" s="141"/>
      <c r="D27" s="141"/>
      <c r="E27" s="141"/>
      <c r="F27" s="141"/>
      <c r="G27" s="141"/>
      <c r="H27" s="141"/>
      <c r="I27" s="141"/>
      <c r="J27" s="141" t="s">
        <v>86</v>
      </c>
      <c r="K27" s="141"/>
      <c r="L27" s="141"/>
      <c r="M27" s="141"/>
      <c r="N27" s="141"/>
      <c r="O27" s="141"/>
      <c r="P27" s="141"/>
      <c r="Q27" s="141"/>
    </row>
    <row r="28" customFormat="false" ht="24.75" hidden="false" customHeight="true" outlineLevel="0" collapsed="false">
      <c r="B28" s="412" t="s">
        <v>485</v>
      </c>
      <c r="C28" s="412"/>
      <c r="D28" s="412"/>
      <c r="E28" s="412"/>
      <c r="F28" s="412"/>
      <c r="G28" s="412"/>
      <c r="H28" s="412"/>
      <c r="I28" s="412"/>
      <c r="J28" s="412" t="s">
        <v>486</v>
      </c>
      <c r="K28" s="412"/>
      <c r="L28" s="412"/>
      <c r="M28" s="412"/>
      <c r="N28" s="412"/>
      <c r="O28" s="412"/>
      <c r="P28" s="412"/>
      <c r="Q28" s="412"/>
    </row>
    <row r="29" customFormat="false" ht="24.75" hidden="false" customHeight="true" outlineLevel="0" collapsed="false">
      <c r="B29" s="412"/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</row>
    <row r="30" customFormat="false" ht="24.75" hidden="false" customHeight="true" outlineLevel="0" collapsed="false">
      <c r="B30" s="412"/>
      <c r="C30" s="412"/>
      <c r="D30" s="412"/>
      <c r="E30" s="412"/>
      <c r="F30" s="412"/>
      <c r="G30" s="412"/>
      <c r="H30" s="412"/>
      <c r="I30" s="412"/>
      <c r="J30" s="412"/>
      <c r="K30" s="412"/>
      <c r="L30" s="412"/>
      <c r="M30" s="412"/>
      <c r="N30" s="412"/>
      <c r="O30" s="412"/>
      <c r="P30" s="412"/>
      <c r="Q30" s="412"/>
    </row>
    <row r="31" customFormat="false" ht="24.75" hidden="false" customHeight="true" outlineLevel="0" collapsed="false">
      <c r="B31" s="412"/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</row>
    <row r="32" customFormat="false" ht="39.75" hidden="false" customHeight="true" outlineLevel="0" collapsed="false">
      <c r="B32" s="143" t="s">
        <v>89</v>
      </c>
      <c r="C32" s="144" t="s">
        <v>487</v>
      </c>
      <c r="D32" s="144"/>
      <c r="E32" s="144"/>
      <c r="F32" s="144"/>
      <c r="G32" s="144"/>
      <c r="H32" s="144"/>
      <c r="I32" s="144"/>
      <c r="J32" s="145" t="s">
        <v>91</v>
      </c>
      <c r="K32" s="146"/>
      <c r="L32" s="146"/>
      <c r="M32" s="146"/>
      <c r="N32" s="146"/>
      <c r="O32" s="146"/>
      <c r="P32" s="146"/>
      <c r="Q32" s="146"/>
    </row>
    <row r="33" customFormat="false" ht="37.5" hidden="true" customHeight="false" outlineLevel="0" collapsed="false">
      <c r="B33" s="147" t="s">
        <v>92</v>
      </c>
      <c r="C33" s="148" t="s">
        <v>93</v>
      </c>
      <c r="D33" s="149" t="n">
        <f aca="false">C25 +H41</f>
        <v>0.625</v>
      </c>
      <c r="E33" s="150"/>
      <c r="F33" s="105"/>
      <c r="G33" s="105"/>
      <c r="H33" s="151"/>
      <c r="I33" s="152"/>
      <c r="J33" s="148" t="s">
        <v>94</v>
      </c>
      <c r="K33" s="148" t="s">
        <v>93</v>
      </c>
      <c r="L33" s="153" t="n">
        <f aca="false">C25+P41</f>
        <v>0.583333333333333</v>
      </c>
      <c r="N33" s="106"/>
      <c r="O33" s="106"/>
      <c r="P33" s="151"/>
      <c r="Q33" s="110"/>
    </row>
    <row r="34" customFormat="false" ht="37.5" hidden="false" customHeight="false" outlineLevel="0" collapsed="false">
      <c r="B34" s="154"/>
      <c r="C34" s="155"/>
      <c r="D34" s="156"/>
      <c r="E34" s="157"/>
      <c r="F34" s="158"/>
      <c r="G34" s="158"/>
      <c r="I34" s="159"/>
      <c r="J34" s="160"/>
      <c r="K34" s="161"/>
      <c r="L34" s="162"/>
      <c r="M34" s="163"/>
      <c r="N34" s="164"/>
      <c r="O34" s="164"/>
      <c r="Q34" s="165"/>
    </row>
    <row r="35" customFormat="false" ht="43.3" hidden="false" customHeight="false" outlineLevel="0" collapsed="false">
      <c r="B35" s="166" t="s">
        <v>95</v>
      </c>
      <c r="C35" s="167" t="s">
        <v>50</v>
      </c>
      <c r="D35" s="167" t="s">
        <v>51</v>
      </c>
      <c r="E35" s="167" t="s">
        <v>56</v>
      </c>
      <c r="F35" s="167" t="s">
        <v>51</v>
      </c>
      <c r="G35" s="167" t="s">
        <v>96</v>
      </c>
      <c r="H35" s="168" t="s">
        <v>54</v>
      </c>
      <c r="I35" s="168"/>
      <c r="J35" s="59" t="s">
        <v>97</v>
      </c>
      <c r="K35" s="169" t="s">
        <v>50</v>
      </c>
      <c r="L35" s="170" t="s">
        <v>51</v>
      </c>
      <c r="M35" s="171" t="s">
        <v>56</v>
      </c>
      <c r="N35" s="172" t="s">
        <v>51</v>
      </c>
      <c r="O35" s="173" t="s">
        <v>96</v>
      </c>
      <c r="P35" s="168" t="s">
        <v>54</v>
      </c>
      <c r="Q35" s="168"/>
    </row>
    <row r="36" customFormat="false" ht="43.3" hidden="false" customHeight="false" outlineLevel="0" collapsed="false">
      <c r="B36" s="492" t="s">
        <v>225</v>
      </c>
      <c r="C36" s="493"/>
      <c r="D36" s="494"/>
      <c r="E36" s="495" t="n">
        <v>0.657638888888889</v>
      </c>
      <c r="F36" s="496" t="n">
        <v>5</v>
      </c>
      <c r="G36" s="497" t="s">
        <v>224</v>
      </c>
      <c r="H36" s="70" t="n">
        <v>1.3</v>
      </c>
      <c r="I36" s="77" t="s">
        <v>58</v>
      </c>
      <c r="J36" s="498"/>
      <c r="K36" s="499"/>
      <c r="L36" s="500"/>
      <c r="M36" s="501"/>
      <c r="N36" s="502" t="s">
        <v>7</v>
      </c>
      <c r="O36" s="503"/>
      <c r="P36" s="181" t="s">
        <v>7</v>
      </c>
      <c r="Q36" s="182" t="s">
        <v>58</v>
      </c>
    </row>
    <row r="37" customFormat="false" ht="43.3" hidden="false" customHeight="false" outlineLevel="0" collapsed="false">
      <c r="B37" s="465" t="s">
        <v>59</v>
      </c>
      <c r="C37" s="504" t="n">
        <v>0.682638888888889</v>
      </c>
      <c r="D37" s="463" t="n">
        <v>13</v>
      </c>
      <c r="E37" s="462"/>
      <c r="F37" s="502"/>
      <c r="G37" s="464" t="s">
        <v>7</v>
      </c>
      <c r="H37" s="70" t="s">
        <v>488</v>
      </c>
      <c r="I37" s="77" t="s">
        <v>62</v>
      </c>
      <c r="J37" s="465"/>
      <c r="K37" s="506"/>
      <c r="L37" s="507"/>
      <c r="M37" s="508" t="s">
        <v>7</v>
      </c>
      <c r="N37" s="502"/>
      <c r="O37" s="509"/>
      <c r="P37" s="70" t="s">
        <v>7</v>
      </c>
      <c r="Q37" s="76" t="s">
        <v>62</v>
      </c>
      <c r="T37" s="24" t="s">
        <v>7</v>
      </c>
    </row>
    <row r="38" customFormat="false" ht="43.3" hidden="false" customHeight="false" outlineLevel="0" collapsed="false">
      <c r="B38" s="465" t="s">
        <v>7</v>
      </c>
      <c r="C38" s="510" t="s">
        <v>7</v>
      </c>
      <c r="D38" s="463"/>
      <c r="E38" s="462"/>
      <c r="F38" s="502" t="s">
        <v>7</v>
      </c>
      <c r="G38" s="464"/>
      <c r="H38" s="70" t="s">
        <v>489</v>
      </c>
      <c r="I38" s="77" t="s">
        <v>56</v>
      </c>
      <c r="J38" s="465" t="s">
        <v>7</v>
      </c>
      <c r="K38" s="508" t="s">
        <v>7</v>
      </c>
      <c r="L38" s="496"/>
      <c r="M38" s="508"/>
      <c r="N38" s="502" t="s">
        <v>7</v>
      </c>
      <c r="O38" s="509"/>
      <c r="P38" s="70"/>
      <c r="Q38" s="76" t="s">
        <v>56</v>
      </c>
    </row>
    <row r="39" customFormat="false" ht="43.3" hidden="false" customHeight="false" outlineLevel="0" collapsed="false">
      <c r="B39" s="465"/>
      <c r="C39" s="462"/>
      <c r="D39" s="463"/>
      <c r="E39" s="462"/>
      <c r="F39" s="502" t="s">
        <v>7</v>
      </c>
      <c r="G39" s="464"/>
      <c r="H39" s="82" t="n">
        <v>0.0347222222222222</v>
      </c>
      <c r="I39" s="77" t="s">
        <v>69</v>
      </c>
      <c r="J39" s="465"/>
      <c r="K39" s="508"/>
      <c r="L39" s="496"/>
      <c r="M39" s="508" t="s">
        <v>7</v>
      </c>
      <c r="N39" s="502" t="s">
        <v>7</v>
      </c>
      <c r="O39" s="509" t="s">
        <v>7</v>
      </c>
      <c r="P39" s="82" t="n">
        <v>0</v>
      </c>
      <c r="Q39" s="76" t="s">
        <v>69</v>
      </c>
    </row>
    <row r="40" customFormat="false" ht="43.3" hidden="false" customHeight="false" outlineLevel="0" collapsed="false">
      <c r="B40" s="465"/>
      <c r="C40" s="462"/>
      <c r="D40" s="463"/>
      <c r="E40" s="462"/>
      <c r="F40" s="502" t="s">
        <v>7</v>
      </c>
      <c r="G40" s="464" t="s">
        <v>7</v>
      </c>
      <c r="H40" s="83" t="n">
        <v>0.2</v>
      </c>
      <c r="I40" s="84" t="s">
        <v>70</v>
      </c>
      <c r="J40" s="465"/>
      <c r="K40" s="508"/>
      <c r="L40" s="496"/>
      <c r="M40" s="508"/>
      <c r="N40" s="502"/>
      <c r="O40" s="509"/>
      <c r="P40" s="83" t="n">
        <v>0.2</v>
      </c>
      <c r="Q40" s="185" t="s">
        <v>70</v>
      </c>
    </row>
    <row r="41" customFormat="false" ht="43.3" hidden="false" customHeight="false" outlineLevel="0" collapsed="false">
      <c r="B41" s="512"/>
      <c r="C41" s="480"/>
      <c r="D41" s="513"/>
      <c r="E41" s="480"/>
      <c r="F41" s="514"/>
      <c r="G41" s="482"/>
      <c r="H41" s="96" t="n">
        <f aca="false">H39*(100%+H40)</f>
        <v>0.0416666666666667</v>
      </c>
      <c r="I41" s="188" t="s">
        <v>71</v>
      </c>
      <c r="J41" s="477"/>
      <c r="K41" s="515" t="s">
        <v>7</v>
      </c>
      <c r="L41" s="514"/>
      <c r="M41" s="515"/>
      <c r="N41" s="514"/>
      <c r="O41" s="516"/>
      <c r="P41" s="96" t="n">
        <f aca="false">P39*(100%+P40)</f>
        <v>0</v>
      </c>
      <c r="Q41" s="97" t="s">
        <v>71</v>
      </c>
    </row>
    <row r="42" customFormat="false" ht="37.5" hidden="false" customHeight="false" outlineLevel="0" collapsed="false">
      <c r="B42" s="154"/>
      <c r="C42" s="157"/>
      <c r="D42" s="156"/>
      <c r="E42" s="157"/>
      <c r="F42" s="190"/>
      <c r="G42" s="156"/>
      <c r="H42" s="161"/>
      <c r="I42" s="160"/>
      <c r="J42" s="191"/>
      <c r="K42" s="157"/>
      <c r="L42" s="156"/>
      <c r="M42" s="157"/>
      <c r="N42" s="156"/>
      <c r="O42" s="156"/>
      <c r="P42" s="161"/>
      <c r="Q42" s="192"/>
    </row>
    <row r="43" customFormat="false" ht="60" hidden="false" customHeight="true" outlineLevel="0" collapsed="false">
      <c r="B43" s="193" t="s">
        <v>101</v>
      </c>
      <c r="C43" s="193"/>
      <c r="D43" s="193"/>
      <c r="E43" s="193"/>
      <c r="F43" s="193"/>
      <c r="G43" s="193"/>
      <c r="H43" s="193"/>
      <c r="I43" s="193"/>
      <c r="J43" s="194" t="s">
        <v>102</v>
      </c>
      <c r="K43" s="194"/>
      <c r="L43" s="194"/>
      <c r="M43" s="194"/>
      <c r="N43" s="194"/>
      <c r="O43" s="194"/>
      <c r="P43" s="194"/>
      <c r="Q43" s="194"/>
    </row>
    <row r="44" customFormat="false" ht="43.3" hidden="false" customHeight="false" outlineLevel="0" collapsed="false">
      <c r="B44" s="465" t="s">
        <v>59</v>
      </c>
      <c r="C44" s="460"/>
      <c r="D44" s="461" t="s">
        <v>7</v>
      </c>
      <c r="E44" s="462" t="n">
        <v>0.461805555555556</v>
      </c>
      <c r="F44" s="463" t="n">
        <v>5</v>
      </c>
      <c r="G44" s="464" t="s">
        <v>467</v>
      </c>
      <c r="H44" s="196"/>
      <c r="I44" s="160"/>
      <c r="J44" s="465" t="s">
        <v>490</v>
      </c>
      <c r="K44" s="460"/>
      <c r="L44" s="466"/>
      <c r="M44" s="462" t="n">
        <v>0.589583333333333</v>
      </c>
      <c r="N44" s="463" t="s">
        <v>7</v>
      </c>
      <c r="O44" s="464" t="s">
        <v>491</v>
      </c>
      <c r="P44" s="160"/>
      <c r="Q44" s="192"/>
    </row>
    <row r="45" customFormat="false" ht="43.3" hidden="false" customHeight="false" outlineLevel="0" collapsed="false">
      <c r="B45" s="465" t="s">
        <v>225</v>
      </c>
      <c r="C45" s="462" t="n">
        <v>0.488194444444444</v>
      </c>
      <c r="D45" s="463" t="n">
        <v>3</v>
      </c>
      <c r="E45" s="462" t="n">
        <v>0.490277777777778</v>
      </c>
      <c r="F45" s="463" t="s">
        <v>7</v>
      </c>
      <c r="G45" s="464" t="s">
        <v>491</v>
      </c>
      <c r="H45" s="196"/>
      <c r="I45" s="160"/>
      <c r="J45" s="465" t="s">
        <v>225</v>
      </c>
      <c r="K45" s="462" t="n">
        <v>0.592361111111111</v>
      </c>
      <c r="L45" s="468"/>
      <c r="M45" s="462" t="n">
        <v>0.595138888888889</v>
      </c>
      <c r="N45" s="463" t="n">
        <v>3</v>
      </c>
      <c r="O45" s="464" t="s">
        <v>467</v>
      </c>
      <c r="P45" s="160"/>
      <c r="Q45" s="192"/>
    </row>
    <row r="46" customFormat="false" ht="43.3" hidden="false" customHeight="false" outlineLevel="0" collapsed="false">
      <c r="B46" s="465" t="s">
        <v>490</v>
      </c>
      <c r="C46" s="462" t="n">
        <v>0.492361111111111</v>
      </c>
      <c r="D46" s="463"/>
      <c r="E46" s="462"/>
      <c r="F46" s="463" t="s">
        <v>7</v>
      </c>
      <c r="G46" s="464"/>
      <c r="H46" s="196"/>
      <c r="I46" s="160"/>
      <c r="J46" s="465" t="s">
        <v>59</v>
      </c>
      <c r="K46" s="462" t="n">
        <v>0.621527777777778</v>
      </c>
      <c r="L46" s="468"/>
      <c r="M46" s="462"/>
      <c r="N46" s="463"/>
      <c r="O46" s="464"/>
      <c r="P46" s="160"/>
      <c r="Q46" s="192"/>
    </row>
    <row r="47" customFormat="false" ht="43.3" hidden="false" customHeight="false" outlineLevel="0" collapsed="false">
      <c r="B47" s="465"/>
      <c r="C47" s="462"/>
      <c r="D47" s="463"/>
      <c r="E47" s="462"/>
      <c r="F47" s="463"/>
      <c r="G47" s="464" t="s">
        <v>7</v>
      </c>
      <c r="H47" s="196"/>
      <c r="I47" s="160"/>
      <c r="J47" s="465"/>
      <c r="K47" s="462"/>
      <c r="L47" s="468"/>
      <c r="M47" s="462" t="s">
        <v>7</v>
      </c>
      <c r="N47" s="463"/>
      <c r="O47" s="464" t="s">
        <v>7</v>
      </c>
      <c r="P47" s="160"/>
      <c r="Q47" s="192"/>
    </row>
    <row r="48" customFormat="false" ht="43.3" hidden="false" customHeight="false" outlineLevel="0" collapsed="false">
      <c r="B48" s="517"/>
      <c r="C48" s="518" t="s">
        <v>7</v>
      </c>
      <c r="D48" s="519"/>
      <c r="E48" s="518"/>
      <c r="F48" s="519" t="s">
        <v>7</v>
      </c>
      <c r="G48" s="520"/>
      <c r="H48" s="196"/>
      <c r="I48" s="160"/>
      <c r="J48" s="517"/>
      <c r="K48" s="518"/>
      <c r="L48" s="474"/>
      <c r="M48" s="518" t="s">
        <v>7</v>
      </c>
      <c r="N48" s="519"/>
      <c r="O48" s="520"/>
      <c r="P48" s="160"/>
      <c r="Q48" s="206" t="s">
        <v>109</v>
      </c>
    </row>
    <row r="49" customFormat="false" ht="24.75" hidden="false" customHeight="true" outlineLevel="0" collapsed="false">
      <c r="B49" s="521" t="s">
        <v>492</v>
      </c>
      <c r="C49" s="521"/>
      <c r="D49" s="521"/>
      <c r="E49" s="521"/>
      <c r="F49" s="521"/>
      <c r="G49" s="521"/>
      <c r="H49" s="521"/>
      <c r="I49" s="521"/>
      <c r="J49" s="208" t="s">
        <v>111</v>
      </c>
      <c r="K49" s="208"/>
      <c r="L49" s="208"/>
      <c r="M49" s="208"/>
      <c r="N49" s="208"/>
      <c r="O49" s="208"/>
      <c r="P49" s="208"/>
      <c r="Q49" s="208"/>
      <c r="R49" s="24" t="s">
        <v>7</v>
      </c>
      <c r="S49" s="24" t="s">
        <v>7</v>
      </c>
      <c r="T49" s="24" t="s">
        <v>7</v>
      </c>
      <c r="U49" s="24" t="s">
        <v>7</v>
      </c>
    </row>
    <row r="50" customFormat="false" ht="24.75" hidden="false" customHeight="true" outlineLevel="0" collapsed="false">
      <c r="B50" s="521"/>
      <c r="C50" s="521"/>
      <c r="D50" s="521"/>
      <c r="E50" s="521"/>
      <c r="F50" s="521"/>
      <c r="G50" s="521"/>
      <c r="H50" s="521"/>
      <c r="I50" s="521"/>
      <c r="J50" s="208"/>
      <c r="K50" s="208"/>
      <c r="L50" s="208"/>
      <c r="M50" s="208"/>
      <c r="N50" s="208"/>
      <c r="O50" s="208"/>
      <c r="P50" s="208"/>
      <c r="Q50" s="208"/>
    </row>
    <row r="51" customFormat="false" ht="24.75" hidden="false" customHeight="true" outlineLevel="0" collapsed="false">
      <c r="B51" s="521"/>
      <c r="C51" s="521"/>
      <c r="D51" s="521"/>
      <c r="E51" s="521"/>
      <c r="F51" s="521"/>
      <c r="G51" s="521"/>
      <c r="H51" s="521"/>
      <c r="I51" s="521"/>
      <c r="J51" s="208"/>
      <c r="K51" s="208"/>
      <c r="L51" s="208"/>
      <c r="M51" s="208"/>
      <c r="N51" s="208"/>
      <c r="O51" s="208"/>
      <c r="P51" s="208"/>
      <c r="Q51" s="208"/>
    </row>
    <row r="52" customFormat="false" ht="24.75" hidden="false" customHeight="true" outlineLevel="0" collapsed="false">
      <c r="B52" s="521"/>
      <c r="C52" s="521"/>
      <c r="D52" s="521"/>
      <c r="E52" s="521"/>
      <c r="F52" s="521"/>
      <c r="G52" s="521"/>
      <c r="H52" s="521"/>
      <c r="I52" s="521"/>
      <c r="J52" s="208"/>
      <c r="K52" s="208"/>
      <c r="L52" s="208"/>
      <c r="M52" s="208"/>
      <c r="N52" s="208"/>
      <c r="O52" s="208"/>
      <c r="P52" s="208"/>
      <c r="Q52" s="208"/>
    </row>
    <row r="53" customFormat="false" ht="24.75" hidden="false" customHeight="true" outlineLevel="0" collapsed="false">
      <c r="B53" s="521"/>
      <c r="C53" s="521"/>
      <c r="D53" s="521"/>
      <c r="E53" s="521"/>
      <c r="F53" s="521"/>
      <c r="G53" s="521"/>
      <c r="H53" s="521"/>
      <c r="I53" s="521"/>
      <c r="J53" s="208"/>
      <c r="K53" s="208"/>
      <c r="L53" s="208"/>
      <c r="M53" s="208"/>
      <c r="N53" s="208"/>
      <c r="O53" s="208"/>
      <c r="P53" s="208"/>
      <c r="Q53" s="208"/>
    </row>
    <row r="54" customFormat="false" ht="19.5" hidden="false" customHeight="true" outlineLevel="0" collapsed="false">
      <c r="B54" s="521"/>
      <c r="C54" s="521"/>
      <c r="D54" s="521"/>
      <c r="E54" s="521"/>
      <c r="F54" s="521"/>
      <c r="G54" s="521"/>
      <c r="H54" s="521"/>
      <c r="I54" s="521"/>
      <c r="J54" s="208"/>
      <c r="K54" s="208"/>
      <c r="L54" s="208"/>
      <c r="M54" s="208"/>
      <c r="N54" s="208"/>
      <c r="O54" s="208"/>
      <c r="P54" s="208"/>
      <c r="Q54" s="208"/>
    </row>
    <row r="55" customFormat="false" ht="37.5" hidden="false" customHeight="false" outlineLevel="0" collapsed="false">
      <c r="M55" s="116"/>
      <c r="N55" s="117"/>
      <c r="O55" s="117"/>
      <c r="P55" s="117"/>
      <c r="Q55" s="117"/>
    </row>
    <row r="56" customFormat="false" ht="37.5" hidden="false" customHeight="false" outlineLevel="0" collapsed="false">
      <c r="B56" s="209" t="s">
        <v>112</v>
      </c>
      <c r="N56" s="106"/>
      <c r="O56" s="106"/>
      <c r="P56" s="151"/>
      <c r="Q56" s="210"/>
    </row>
    <row r="57" customFormat="false" ht="37.5" hidden="false" customHeight="false" outlineLevel="0" collapsed="false">
      <c r="B57" s="211" t="s">
        <v>113</v>
      </c>
      <c r="C57" s="212" t="s">
        <v>93</v>
      </c>
      <c r="D57" s="112" t="n">
        <f aca="false" t="array" ref="D57:D57">INDEX(C11:C14,COUNT(C11:C14))+H15</f>
        <v>0.502777777777778</v>
      </c>
      <c r="E57" s="213"/>
      <c r="F57" s="213"/>
      <c r="G57" s="213"/>
      <c r="H57" s="213"/>
      <c r="I57" s="213"/>
      <c r="J57" s="114" t="s">
        <v>114</v>
      </c>
      <c r="K57" s="212" t="s">
        <v>93</v>
      </c>
      <c r="L57" s="112" t="n">
        <f aca="false" t="array" ref="L57:L57">INDEX(K11:K14,COUNT(K11:K14))+P15</f>
        <v>0.482083333333333</v>
      </c>
    </row>
    <row r="58" customFormat="false" ht="37.5" hidden="false" customHeight="false" outlineLevel="0" collapsed="false">
      <c r="B58" s="147" t="s">
        <v>115</v>
      </c>
      <c r="C58" s="148" t="s">
        <v>93</v>
      </c>
      <c r="D58" s="214" t="n">
        <f aca="false">C25+H41</f>
        <v>0.625</v>
      </c>
      <c r="E58" s="150" t="s">
        <v>7</v>
      </c>
      <c r="F58" s="215" t="s">
        <v>116</v>
      </c>
      <c r="G58" s="215"/>
      <c r="H58" s="216" t="n">
        <f aca="false">E36-D58</f>
        <v>0.0326388888888889</v>
      </c>
      <c r="I58" s="122"/>
      <c r="J58" s="148" t="s">
        <v>117</v>
      </c>
      <c r="K58" s="148" t="s">
        <v>93</v>
      </c>
      <c r="L58" s="214" t="n">
        <f aca="false">C25+P41</f>
        <v>0.583333333333333</v>
      </c>
      <c r="N58" s="215" t="s">
        <v>116</v>
      </c>
      <c r="O58" s="215"/>
      <c r="P58" s="217" t="n">
        <f aca="false">K37-L58</f>
        <v>-0.583333333333333</v>
      </c>
    </row>
    <row r="61" customFormat="false" ht="37.5" hidden="false" customHeight="false" outlineLevel="0" collapsed="false">
      <c r="B61" s="218"/>
      <c r="C61" s="219"/>
      <c r="D61" s="48"/>
      <c r="E61" s="219"/>
      <c r="F61" s="219"/>
      <c r="G61" s="219"/>
      <c r="H61" s="219"/>
      <c r="I61" s="164"/>
      <c r="J61" s="220"/>
      <c r="K61" s="164"/>
      <c r="L61" s="221"/>
      <c r="M61" s="50"/>
      <c r="N61" s="219"/>
      <c r="O61" s="219"/>
      <c r="P61" s="164"/>
      <c r="Q61" s="164"/>
    </row>
    <row r="62" customFormat="false" ht="37.5" hidden="false" customHeight="false" outlineLevel="0" collapsed="false">
      <c r="B62" s="218"/>
      <c r="C62" s="219"/>
      <c r="D62" s="48"/>
      <c r="E62" s="219"/>
      <c r="F62" s="219"/>
      <c r="G62" s="219"/>
      <c r="H62" s="219"/>
      <c r="I62" s="164"/>
      <c r="J62" s="220"/>
      <c r="K62" s="164"/>
      <c r="L62" s="221"/>
      <c r="M62" s="50"/>
      <c r="N62" s="219"/>
      <c r="O62" s="219"/>
      <c r="P62" s="164"/>
      <c r="Q62" s="164"/>
    </row>
    <row r="63" customFormat="false" ht="37.5" hidden="false" customHeight="false" outlineLevel="0" collapsed="false">
      <c r="B63" s="222" t="s">
        <v>118</v>
      </c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</row>
    <row r="64" customFormat="false" ht="37.5" hidden="false" customHeight="false" outlineLevel="0" collapsed="false">
      <c r="B64" s="218"/>
      <c r="C64" s="219"/>
      <c r="D64" s="48"/>
      <c r="E64" s="219"/>
      <c r="F64" s="219"/>
      <c r="G64" s="219"/>
      <c r="H64" s="219"/>
      <c r="I64" s="164"/>
      <c r="J64" s="220"/>
      <c r="K64" s="164"/>
      <c r="L64" s="221"/>
      <c r="M64" s="50"/>
      <c r="N64" s="219"/>
      <c r="O64" s="219"/>
      <c r="P64" s="164"/>
      <c r="Q64" s="164"/>
    </row>
    <row r="65" customFormat="false" ht="37.5" hidden="false" customHeight="false" outlineLevel="0" collapsed="false">
      <c r="B65" s="218"/>
      <c r="C65" s="219"/>
      <c r="D65" s="48"/>
      <c r="E65" s="219"/>
      <c r="F65" s="219"/>
      <c r="G65" s="219"/>
      <c r="H65" s="219"/>
      <c r="I65" s="164"/>
      <c r="J65" s="220"/>
      <c r="K65" s="164"/>
      <c r="L65" s="221"/>
      <c r="M65" s="223" t="s">
        <v>119</v>
      </c>
      <c r="N65" s="223"/>
      <c r="O65" s="223"/>
      <c r="P65" s="223"/>
      <c r="Q65" s="223"/>
    </row>
    <row r="66" customFormat="false" ht="37.5" hidden="false" customHeight="false" outlineLevel="0" collapsed="false">
      <c r="B66" s="218" t="s">
        <v>120</v>
      </c>
      <c r="C66" s="224"/>
      <c r="D66" s="224"/>
      <c r="E66" s="224"/>
      <c r="F66" s="224"/>
      <c r="G66" s="224"/>
      <c r="H66" s="224"/>
      <c r="I66" s="224"/>
      <c r="J66" s="224"/>
      <c r="K66" s="225"/>
      <c r="L66" s="226"/>
      <c r="M66" s="227"/>
      <c r="N66" s="225"/>
      <c r="O66" s="228"/>
      <c r="P66" s="225"/>
      <c r="Q66" s="225"/>
    </row>
    <row r="67" customFormat="false" ht="37.5" hidden="false" customHeight="false" outlineLevel="0" collapsed="false">
      <c r="B67" s="218"/>
      <c r="C67" s="224"/>
      <c r="D67" s="224"/>
      <c r="E67" s="224"/>
      <c r="F67" s="224"/>
      <c r="G67" s="224"/>
      <c r="H67" s="224"/>
      <c r="I67" s="224"/>
      <c r="J67" s="224"/>
      <c r="K67" s="225"/>
      <c r="L67" s="226"/>
      <c r="M67" s="229" t="s">
        <v>121</v>
      </c>
      <c r="N67" s="225"/>
      <c r="O67" s="230" t="s">
        <v>7</v>
      </c>
      <c r="P67" s="225"/>
      <c r="Q67" s="225"/>
    </row>
    <row r="68" customFormat="false" ht="37.5" hidden="false" customHeight="false" outlineLevel="0" collapsed="false">
      <c r="B68" s="231"/>
      <c r="C68" s="224"/>
      <c r="D68" s="224"/>
      <c r="E68" s="224"/>
      <c r="F68" s="224"/>
      <c r="G68" s="224"/>
      <c r="H68" s="224"/>
      <c r="I68" s="224"/>
      <c r="J68" s="224"/>
      <c r="K68" s="225"/>
      <c r="L68" s="226"/>
      <c r="M68" s="227"/>
      <c r="N68" s="225"/>
      <c r="O68" s="228"/>
      <c r="P68" s="225"/>
      <c r="Q68" s="225"/>
    </row>
    <row r="69" customFormat="false" ht="37.5" hidden="false" customHeight="true" outlineLevel="0" collapsed="false">
      <c r="K69" s="225"/>
      <c r="L69" s="226"/>
      <c r="M69" s="232" t="s">
        <v>122</v>
      </c>
      <c r="N69" s="225"/>
      <c r="O69" s="230"/>
      <c r="P69" s="225"/>
      <c r="Q69" s="225"/>
    </row>
    <row r="70" customFormat="false" ht="37.5" hidden="false" customHeight="false" outlineLevel="0" collapsed="false">
      <c r="C70" s="233"/>
      <c r="D70" s="233"/>
      <c r="E70" s="233"/>
      <c r="F70" s="233"/>
      <c r="G70" s="233"/>
      <c r="H70" s="233"/>
      <c r="I70" s="233"/>
      <c r="J70" s="233"/>
      <c r="K70" s="225"/>
      <c r="L70" s="226"/>
      <c r="M70" s="227" t="s">
        <v>7</v>
      </c>
      <c r="N70" s="225"/>
      <c r="O70" s="228" t="s">
        <v>7</v>
      </c>
      <c r="P70" s="225"/>
      <c r="Q70" s="225"/>
    </row>
    <row r="71" customFormat="false" ht="37.5" hidden="false" customHeight="false" outlineLevel="0" collapsed="false">
      <c r="B71" s="231" t="s">
        <v>123</v>
      </c>
      <c r="C71" s="233"/>
      <c r="D71" s="233"/>
      <c r="E71" s="233"/>
      <c r="F71" s="233"/>
      <c r="G71" s="233"/>
      <c r="H71" s="233"/>
      <c r="I71" s="233"/>
      <c r="J71" s="233"/>
      <c r="K71" s="225"/>
      <c r="L71" s="226"/>
      <c r="M71" s="227" t="s">
        <v>124</v>
      </c>
      <c r="N71" s="225"/>
      <c r="O71" s="230" t="s">
        <v>7</v>
      </c>
      <c r="P71" s="225"/>
      <c r="Q71" s="225"/>
    </row>
    <row r="72" customFormat="false" ht="37.5" hidden="false" customHeight="false" outlineLevel="0" collapsed="false">
      <c r="B72" s="231"/>
      <c r="C72" s="233"/>
      <c r="D72" s="233"/>
      <c r="E72" s="233"/>
      <c r="F72" s="233"/>
      <c r="G72" s="233"/>
      <c r="H72" s="233"/>
      <c r="I72" s="233"/>
      <c r="J72" s="233"/>
      <c r="K72" s="225"/>
      <c r="L72" s="226"/>
      <c r="M72" s="50"/>
      <c r="N72" s="219"/>
      <c r="O72" s="228"/>
      <c r="P72" s="225"/>
      <c r="Q72" s="225"/>
    </row>
    <row r="73" customFormat="false" ht="37.5" hidden="false" customHeight="false" outlineLevel="0" collapsed="false">
      <c r="B73" s="231"/>
      <c r="C73" s="219"/>
      <c r="D73" s="48"/>
      <c r="E73" s="219"/>
      <c r="F73" s="219"/>
      <c r="G73" s="219"/>
      <c r="H73" s="219"/>
      <c r="I73" s="164"/>
      <c r="J73" s="220"/>
      <c r="K73" s="225"/>
      <c r="L73" s="226"/>
      <c r="M73" s="50" t="s">
        <v>125</v>
      </c>
      <c r="N73" s="219"/>
      <c r="O73" s="230" t="n">
        <f aca="false">SUM(O67:O72)</f>
        <v>0</v>
      </c>
      <c r="P73" s="225"/>
      <c r="Q73" s="225"/>
    </row>
    <row r="74" customFormat="false" ht="37.5" hidden="false" customHeight="false" outlineLevel="0" collapsed="false">
      <c r="B74" s="231" t="s">
        <v>126</v>
      </c>
      <c r="C74" s="224"/>
      <c r="D74" s="224"/>
      <c r="E74" s="224"/>
      <c r="F74" s="224"/>
      <c r="G74" s="224"/>
      <c r="H74" s="224"/>
      <c r="I74" s="224"/>
      <c r="J74" s="224"/>
      <c r="K74" s="225"/>
      <c r="L74" s="226"/>
      <c r="M74" s="50"/>
      <c r="N74" s="219"/>
      <c r="O74" s="228"/>
      <c r="P74" s="225"/>
      <c r="Q74" s="225"/>
    </row>
    <row r="75" customFormat="false" ht="37.5" hidden="false" customHeight="false" outlineLevel="0" collapsed="false">
      <c r="B75" s="231"/>
      <c r="C75" s="224"/>
      <c r="D75" s="224"/>
      <c r="E75" s="224"/>
      <c r="F75" s="224"/>
      <c r="G75" s="224"/>
      <c r="H75" s="224"/>
      <c r="I75" s="224"/>
      <c r="J75" s="224"/>
      <c r="K75" s="164"/>
      <c r="L75" s="221"/>
      <c r="N75" s="164"/>
      <c r="O75" s="164"/>
      <c r="P75" s="164"/>
      <c r="Q75" s="234"/>
    </row>
    <row r="76" customFormat="false" ht="37.5" hidden="false" customHeight="false" outlineLevel="0" collapsed="false">
      <c r="B76" s="218"/>
      <c r="C76" s="224"/>
      <c r="D76" s="224"/>
      <c r="E76" s="224"/>
      <c r="F76" s="224"/>
      <c r="G76" s="224"/>
      <c r="H76" s="224"/>
      <c r="I76" s="224"/>
      <c r="J76" s="224"/>
      <c r="K76" s="164"/>
      <c r="L76" s="221"/>
      <c r="M76" s="235"/>
      <c r="N76" s="235"/>
      <c r="O76" s="235"/>
      <c r="P76" s="235"/>
      <c r="Q76" s="235"/>
    </row>
    <row r="77" customFormat="false" ht="37.5" hidden="false" customHeight="false" outlineLevel="0" collapsed="false">
      <c r="C77" s="164"/>
      <c r="D77" s="236"/>
      <c r="E77" s="164"/>
      <c r="F77" s="164"/>
      <c r="G77" s="164"/>
      <c r="H77" s="164"/>
      <c r="I77" s="164"/>
      <c r="J77" s="164"/>
      <c r="K77" s="164"/>
      <c r="L77" s="221"/>
      <c r="M77" s="50"/>
      <c r="N77" s="219"/>
      <c r="O77" s="234"/>
      <c r="P77" s="234"/>
      <c r="Q77" s="234"/>
    </row>
    <row r="78" customFormat="false" ht="37.5" hidden="false" customHeight="false" outlineLevel="0" collapsed="false">
      <c r="B78" s="237" t="s">
        <v>127</v>
      </c>
      <c r="C78" s="224"/>
      <c r="D78" s="224"/>
      <c r="E78" s="224"/>
      <c r="F78" s="224"/>
      <c r="G78" s="224"/>
      <c r="H78" s="224"/>
      <c r="I78" s="224"/>
      <c r="J78" s="224"/>
      <c r="K78" s="164"/>
      <c r="L78" s="221"/>
      <c r="M78" s="408"/>
      <c r="N78" s="408"/>
      <c r="O78" s="408"/>
      <c r="P78" s="408"/>
      <c r="Q78" s="408"/>
    </row>
    <row r="79" customFormat="false" ht="37.5" hidden="false" customHeight="false" outlineLevel="0" collapsed="false">
      <c r="B79" s="218"/>
      <c r="C79" s="224"/>
      <c r="D79" s="224"/>
      <c r="E79" s="224"/>
      <c r="F79" s="224"/>
      <c r="G79" s="224"/>
      <c r="H79" s="224"/>
      <c r="I79" s="224"/>
      <c r="J79" s="224"/>
      <c r="K79" s="164"/>
      <c r="L79" s="221"/>
      <c r="M79" s="408"/>
      <c r="N79" s="408"/>
      <c r="O79" s="408"/>
      <c r="P79" s="408"/>
      <c r="Q79" s="408"/>
    </row>
    <row r="80" customFormat="false" ht="37.5" hidden="false" customHeight="false" outlineLevel="0" collapsed="false">
      <c r="C80" s="224"/>
      <c r="D80" s="224"/>
      <c r="E80" s="224"/>
      <c r="F80" s="224"/>
      <c r="G80" s="224"/>
      <c r="H80" s="224"/>
      <c r="I80" s="224"/>
      <c r="J80" s="224"/>
      <c r="M80" s="408"/>
      <c r="N80" s="408"/>
      <c r="O80" s="408"/>
      <c r="P80" s="408"/>
      <c r="Q80" s="408"/>
    </row>
    <row r="81" customFormat="false" ht="37.5" hidden="false" customHeight="false" outlineLevel="0" collapsed="false">
      <c r="C81" s="224"/>
      <c r="D81" s="224"/>
      <c r="E81" s="224"/>
      <c r="F81" s="224"/>
      <c r="G81" s="224"/>
      <c r="H81" s="224"/>
      <c r="I81" s="224"/>
      <c r="J81" s="224"/>
      <c r="M81" s="408"/>
      <c r="N81" s="408"/>
      <c r="O81" s="408"/>
      <c r="P81" s="408"/>
      <c r="Q81" s="408"/>
    </row>
  </sheetData>
  <mergeCells count="41">
    <mergeCell ref="O2:Q2"/>
    <mergeCell ref="B4:I6"/>
    <mergeCell ref="J4:K5"/>
    <mergeCell ref="L4:N5"/>
    <mergeCell ref="O4:Q6"/>
    <mergeCell ref="J6:K6"/>
    <mergeCell ref="L6:N6"/>
    <mergeCell ref="B8:I8"/>
    <mergeCell ref="J8:Q8"/>
    <mergeCell ref="H9:I9"/>
    <mergeCell ref="P9:Q9"/>
    <mergeCell ref="B16:I19"/>
    <mergeCell ref="J16:Q19"/>
    <mergeCell ref="C20:I20"/>
    <mergeCell ref="K20:Q20"/>
    <mergeCell ref="D24:I24"/>
    <mergeCell ref="J24:Q24"/>
    <mergeCell ref="D25:I25"/>
    <mergeCell ref="J25:Q25"/>
    <mergeCell ref="B27:I27"/>
    <mergeCell ref="J27:Q27"/>
    <mergeCell ref="B28:I31"/>
    <mergeCell ref="J28:Q31"/>
    <mergeCell ref="C32:I32"/>
    <mergeCell ref="K32:Q32"/>
    <mergeCell ref="H35:I35"/>
    <mergeCell ref="P35:Q35"/>
    <mergeCell ref="B43:I43"/>
    <mergeCell ref="J43:Q43"/>
    <mergeCell ref="B49:I54"/>
    <mergeCell ref="J49:Q54"/>
    <mergeCell ref="F58:G58"/>
    <mergeCell ref="N58:O58"/>
    <mergeCell ref="B63:Q63"/>
    <mergeCell ref="M65:Q65"/>
    <mergeCell ref="C66:J68"/>
    <mergeCell ref="C70:J72"/>
    <mergeCell ref="C74:J76"/>
    <mergeCell ref="M76:Q76"/>
    <mergeCell ref="C78:J81"/>
    <mergeCell ref="M78:Q81"/>
  </mergeCells>
  <hyperlinks>
    <hyperlink ref="J6" r:id="rId1" display="kurtschaad@bluewin.ch"/>
    <hyperlink ref="C20" r:id="rId2" display="Herblingen A"/>
    <hyperlink ref="K20" r:id="rId3" display="Büsingen B"/>
    <hyperlink ref="J25" r:id="rId4" display="info@gueterhof.ch 052 630 40 40"/>
    <hyperlink ref="C32" r:id="rId5" display="Schaffhausen A/B"/>
  </hyperlink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true"/>
  </sheetPr>
  <dimension ref="B1:U81"/>
  <sheetViews>
    <sheetView showFormulas="false" showGridLines="true" showRowColHeaders="true" showZeros="true" rightToLeft="false" tabSelected="false" showOutlineSymbols="true" defaultGridColor="true" view="normal" topLeftCell="A1" colorId="64" zoomScale="38" zoomScaleNormal="38" zoomScalePageLayoutView="100" workbookViewId="0">
      <selection pane="topLeft" activeCell="O4" activeCellId="0" sqref="O4"/>
    </sheetView>
  </sheetViews>
  <sheetFormatPr defaultColWidth="9.33203125" defaultRowHeight="37.5" zeroHeight="false" outlineLevelRow="0" outlineLevelCol="0"/>
  <cols>
    <col collapsed="false" customWidth="true" hidden="false" outlineLevel="0" max="1" min="1" style="24" width="0.89"/>
    <col collapsed="false" customWidth="true" hidden="false" outlineLevel="0" max="2" min="2" style="24" width="56.11"/>
    <col collapsed="false" customWidth="true" hidden="false" outlineLevel="0" max="7" min="3" style="25" width="17.89"/>
    <col collapsed="false" customWidth="true" hidden="false" outlineLevel="0" max="8" min="8" style="25" width="12.44"/>
    <col collapsed="false" customWidth="true" hidden="false" outlineLevel="0" max="9" min="9" style="25" width="11"/>
    <col collapsed="false" customWidth="true" hidden="false" outlineLevel="0" max="10" min="10" style="25" width="55.89"/>
    <col collapsed="false" customWidth="true" hidden="false" outlineLevel="0" max="11" min="11" style="25" width="17.89"/>
    <col collapsed="false" customWidth="true" hidden="false" outlineLevel="0" max="12" min="12" style="26" width="17.89"/>
    <col collapsed="false" customWidth="true" hidden="false" outlineLevel="0" max="13" min="13" style="27" width="17.89"/>
    <col collapsed="false" customWidth="true" hidden="false" outlineLevel="0" max="15" min="14" style="25" width="17.89"/>
    <col collapsed="false" customWidth="true" hidden="false" outlineLevel="0" max="16" min="16" style="25" width="13.66"/>
    <col collapsed="false" customWidth="true" hidden="false" outlineLevel="0" max="17" min="17" style="25" width="11"/>
    <col collapsed="false" customWidth="false" hidden="false" outlineLevel="0" max="16384" min="18" style="24" width="9.33"/>
  </cols>
  <sheetData>
    <row r="1" customFormat="false" ht="43.3" hidden="false" customHeight="false" outlineLevel="0" collapsed="false">
      <c r="B1" s="28"/>
      <c r="C1" s="29"/>
      <c r="D1" s="29"/>
      <c r="E1" s="29"/>
      <c r="F1" s="29"/>
      <c r="G1" s="29"/>
      <c r="H1" s="29"/>
      <c r="I1" s="29"/>
      <c r="J1" s="29"/>
      <c r="K1" s="29"/>
      <c r="L1" s="30"/>
      <c r="M1" s="31"/>
      <c r="N1" s="29"/>
      <c r="O1" s="29"/>
      <c r="P1" s="29"/>
      <c r="Q1" s="32"/>
    </row>
    <row r="2" customFormat="false" ht="43.3" hidden="false" customHeight="false" outlineLevel="0" collapsed="false">
      <c r="B2" s="33"/>
      <c r="N2" s="34" t="s">
        <v>45</v>
      </c>
      <c r="O2" s="35" t="n">
        <v>45755</v>
      </c>
      <c r="P2" s="35"/>
      <c r="Q2" s="35"/>
    </row>
    <row r="3" customFormat="false" ht="37.5" hidden="false" customHeight="false" outlineLevel="0" collapsed="false">
      <c r="B3" s="36"/>
      <c r="Q3" s="37"/>
    </row>
    <row r="4" customFormat="false" ht="19.5" hidden="false" customHeight="true" outlineLevel="0" collapsed="false">
      <c r="B4" s="38" t="s">
        <v>128</v>
      </c>
      <c r="C4" s="38"/>
      <c r="D4" s="38"/>
      <c r="E4" s="38"/>
      <c r="F4" s="38"/>
      <c r="G4" s="38"/>
      <c r="H4" s="38"/>
      <c r="I4" s="38"/>
      <c r="J4" s="39" t="s">
        <v>16</v>
      </c>
      <c r="K4" s="39"/>
      <c r="L4" s="40" t="s">
        <v>129</v>
      </c>
      <c r="M4" s="40"/>
      <c r="N4" s="40"/>
      <c r="O4" s="409" t="n">
        <v>1.8425</v>
      </c>
      <c r="P4" s="409"/>
      <c r="Q4" s="409"/>
    </row>
    <row r="5" customFormat="false" ht="19.5" hidden="false" customHeight="true" outlineLevel="0" collapsed="false">
      <c r="B5" s="38"/>
      <c r="C5" s="38"/>
      <c r="D5" s="38"/>
      <c r="E5" s="38"/>
      <c r="F5" s="38"/>
      <c r="G5" s="38"/>
      <c r="H5" s="38"/>
      <c r="I5" s="38"/>
      <c r="J5" s="39"/>
      <c r="K5" s="39"/>
      <c r="L5" s="40"/>
      <c r="M5" s="40"/>
      <c r="N5" s="40"/>
      <c r="O5" s="409"/>
      <c r="P5" s="409"/>
      <c r="Q5" s="409"/>
    </row>
    <row r="6" customFormat="false" ht="37.5" hidden="false" customHeight="false" outlineLevel="0" collapsed="false">
      <c r="B6" s="38"/>
      <c r="C6" s="38"/>
      <c r="D6" s="38"/>
      <c r="E6" s="38"/>
      <c r="F6" s="38"/>
      <c r="G6" s="38"/>
      <c r="H6" s="38"/>
      <c r="I6" s="38"/>
      <c r="J6" s="42" t="s">
        <v>130</v>
      </c>
      <c r="K6" s="42"/>
      <c r="L6" s="43" t="str">
        <f aca="false">HYPERLINK("mailto:"&amp;K6,"Anmeldung")</f>
        <v>Anmeldung</v>
      </c>
      <c r="M6" s="43"/>
      <c r="N6" s="43"/>
      <c r="O6" s="409"/>
      <c r="P6" s="409"/>
      <c r="Q6" s="409"/>
    </row>
    <row r="7" customFormat="false" ht="37.5" hidden="false" customHeight="false" outlineLevel="0" collapsed="false">
      <c r="B7" s="44"/>
      <c r="C7" s="45"/>
      <c r="D7" s="46"/>
      <c r="E7" s="45"/>
      <c r="F7" s="45"/>
      <c r="G7" s="45"/>
      <c r="H7" s="45"/>
      <c r="I7" s="45"/>
      <c r="J7" s="47"/>
      <c r="K7" s="48"/>
      <c r="L7" s="49"/>
      <c r="M7" s="50"/>
      <c r="N7" s="51"/>
      <c r="O7" s="51"/>
      <c r="P7" s="52"/>
      <c r="Q7" s="53"/>
    </row>
    <row r="8" customFormat="false" ht="60" hidden="false" customHeight="true" outlineLevel="0" collapsed="false">
      <c r="B8" s="54" t="s">
        <v>47</v>
      </c>
      <c r="C8" s="54"/>
      <c r="D8" s="54"/>
      <c r="E8" s="54"/>
      <c r="F8" s="54"/>
      <c r="G8" s="54"/>
      <c r="H8" s="54"/>
      <c r="I8" s="54"/>
      <c r="J8" s="54" t="s">
        <v>48</v>
      </c>
      <c r="K8" s="54"/>
      <c r="L8" s="54"/>
      <c r="M8" s="54"/>
      <c r="N8" s="54"/>
      <c r="O8" s="54"/>
      <c r="P8" s="54"/>
      <c r="Q8" s="54"/>
    </row>
    <row r="9" customFormat="false" ht="37.5" hidden="false" customHeight="false" outlineLevel="0" collapsed="false">
      <c r="B9" s="55" t="s">
        <v>49</v>
      </c>
      <c r="C9" s="56" t="s">
        <v>50</v>
      </c>
      <c r="D9" s="57" t="s">
        <v>51</v>
      </c>
      <c r="E9" s="56" t="s">
        <v>52</v>
      </c>
      <c r="F9" s="56" t="s">
        <v>51</v>
      </c>
      <c r="G9" s="56" t="s">
        <v>53</v>
      </c>
      <c r="H9" s="58" t="s">
        <v>54</v>
      </c>
      <c r="I9" s="58"/>
      <c r="J9" s="59" t="s">
        <v>55</v>
      </c>
      <c r="K9" s="60" t="s">
        <v>50</v>
      </c>
      <c r="L9" s="61" t="s">
        <v>51</v>
      </c>
      <c r="M9" s="62" t="s">
        <v>56</v>
      </c>
      <c r="N9" s="60" t="s">
        <v>51</v>
      </c>
      <c r="O9" s="60" t="s">
        <v>53</v>
      </c>
      <c r="P9" s="63" t="s">
        <v>54</v>
      </c>
      <c r="Q9" s="63"/>
    </row>
    <row r="10" customFormat="false" ht="43.3" hidden="false" customHeight="false" outlineLevel="0" collapsed="false">
      <c r="B10" s="178" t="s">
        <v>59</v>
      </c>
      <c r="C10" s="65"/>
      <c r="D10" s="66"/>
      <c r="E10" s="67" t="n">
        <v>0.344444444444444</v>
      </c>
      <c r="F10" s="68" t="s">
        <v>100</v>
      </c>
      <c r="G10" s="69" t="s">
        <v>104</v>
      </c>
      <c r="H10" s="70" t="s">
        <v>131</v>
      </c>
      <c r="I10" s="71" t="s">
        <v>58</v>
      </c>
      <c r="J10" s="72" t="s">
        <v>59</v>
      </c>
      <c r="K10" s="73"/>
      <c r="L10" s="74"/>
      <c r="M10" s="67" t="n">
        <v>0.377777777777778</v>
      </c>
      <c r="N10" s="68" t="n">
        <v>5</v>
      </c>
      <c r="O10" s="69" t="s">
        <v>132</v>
      </c>
      <c r="P10" s="75" t="s">
        <v>133</v>
      </c>
      <c r="Q10" s="76" t="s">
        <v>58</v>
      </c>
    </row>
    <row r="11" customFormat="false" ht="43.3" hidden="false" customHeight="false" outlineLevel="0" collapsed="false">
      <c r="B11" s="72" t="s">
        <v>15</v>
      </c>
      <c r="C11" s="67" t="n">
        <v>0.359722222222222</v>
      </c>
      <c r="D11" s="68" t="n">
        <v>7</v>
      </c>
      <c r="E11" s="67" t="n">
        <v>0.366666666666667</v>
      </c>
      <c r="F11" s="68" t="s">
        <v>134</v>
      </c>
      <c r="G11" s="69" t="s">
        <v>135</v>
      </c>
      <c r="H11" s="70" t="n">
        <v>328</v>
      </c>
      <c r="I11" s="77" t="s">
        <v>62</v>
      </c>
      <c r="J11" s="72" t="s">
        <v>136</v>
      </c>
      <c r="K11" s="67" t="n">
        <v>0.388888888888889</v>
      </c>
      <c r="L11" s="78" t="n">
        <v>5</v>
      </c>
      <c r="M11" s="67" t="n">
        <v>0.390972222222222</v>
      </c>
      <c r="N11" s="68" t="s">
        <v>134</v>
      </c>
      <c r="O11" s="69" t="s">
        <v>137</v>
      </c>
      <c r="P11" s="70" t="n">
        <v>119</v>
      </c>
      <c r="Q11" s="76" t="s">
        <v>62</v>
      </c>
    </row>
    <row r="12" customFormat="false" ht="43.3" hidden="false" customHeight="false" outlineLevel="0" collapsed="false">
      <c r="B12" s="72" t="s">
        <v>138</v>
      </c>
      <c r="C12" s="67" t="n">
        <v>0.370138888888889</v>
      </c>
      <c r="D12" s="68" t="s">
        <v>7</v>
      </c>
      <c r="E12" s="67"/>
      <c r="F12" s="79" t="s">
        <v>7</v>
      </c>
      <c r="G12" s="69" t="s">
        <v>7</v>
      </c>
      <c r="H12" s="70" t="n">
        <v>190</v>
      </c>
      <c r="I12" s="77" t="s">
        <v>56</v>
      </c>
      <c r="J12" s="80" t="s">
        <v>139</v>
      </c>
      <c r="K12" s="67" t="n">
        <v>0.404861111111111</v>
      </c>
      <c r="L12" s="78"/>
      <c r="M12" s="67"/>
      <c r="N12" s="68"/>
      <c r="O12" s="69"/>
      <c r="P12" s="70" t="n">
        <v>131</v>
      </c>
      <c r="Q12" s="76" t="s">
        <v>56</v>
      </c>
    </row>
    <row r="13" customFormat="false" ht="43.3" hidden="false" customHeight="false" outlineLevel="0" collapsed="false">
      <c r="B13" s="410"/>
      <c r="C13" s="67" t="s">
        <v>7</v>
      </c>
      <c r="D13" s="68" t="s">
        <v>7</v>
      </c>
      <c r="E13" s="67"/>
      <c r="F13" s="68"/>
      <c r="G13" s="69"/>
      <c r="H13" s="82" t="n">
        <v>0.124305555555556</v>
      </c>
      <c r="I13" s="77" t="s">
        <v>69</v>
      </c>
      <c r="J13" s="72"/>
      <c r="K13" s="67"/>
      <c r="L13" s="78"/>
      <c r="M13" s="67"/>
      <c r="N13" s="68" t="s">
        <v>7</v>
      </c>
      <c r="O13" s="69"/>
      <c r="P13" s="82" t="n">
        <v>0.0625</v>
      </c>
      <c r="Q13" s="76" t="s">
        <v>69</v>
      </c>
    </row>
    <row r="14" customFormat="false" ht="43.3" hidden="false" customHeight="false" outlineLevel="0" collapsed="false">
      <c r="B14" s="72"/>
      <c r="C14" s="67"/>
      <c r="D14" s="68"/>
      <c r="E14" s="67"/>
      <c r="F14" s="68"/>
      <c r="G14" s="69"/>
      <c r="H14" s="83" t="n">
        <v>0</v>
      </c>
      <c r="I14" s="84" t="s">
        <v>70</v>
      </c>
      <c r="J14" s="72"/>
      <c r="K14" s="67"/>
      <c r="L14" s="78"/>
      <c r="M14" s="67"/>
      <c r="N14" s="68"/>
      <c r="O14" s="69"/>
      <c r="P14" s="83" t="n">
        <v>0.2</v>
      </c>
      <c r="Q14" s="76" t="s">
        <v>70</v>
      </c>
    </row>
    <row r="15" customFormat="false" ht="43.3" hidden="false" customHeight="false" outlineLevel="0" collapsed="false">
      <c r="B15" s="411"/>
      <c r="C15" s="86"/>
      <c r="D15" s="87"/>
      <c r="E15" s="88"/>
      <c r="F15" s="87"/>
      <c r="G15" s="89"/>
      <c r="H15" s="82" t="n">
        <f aca="false">H13*(100%+H14)</f>
        <v>0.124305555555556</v>
      </c>
      <c r="I15" s="77" t="s">
        <v>71</v>
      </c>
      <c r="J15" s="90"/>
      <c r="K15" s="91"/>
      <c r="L15" s="92"/>
      <c r="M15" s="93"/>
      <c r="N15" s="94"/>
      <c r="O15" s="95"/>
      <c r="P15" s="96" t="n">
        <f aca="false">P13*(100%+P14)</f>
        <v>0.075</v>
      </c>
      <c r="Q15" s="97" t="s">
        <v>71</v>
      </c>
    </row>
    <row r="16" customFormat="false" ht="24.75" hidden="false" customHeight="true" outlineLevel="0" collapsed="false">
      <c r="B16" s="412" t="s">
        <v>140</v>
      </c>
      <c r="C16" s="412"/>
      <c r="D16" s="412"/>
      <c r="E16" s="412"/>
      <c r="F16" s="412"/>
      <c r="G16" s="412"/>
      <c r="H16" s="412"/>
      <c r="I16" s="412"/>
      <c r="J16" s="413" t="s">
        <v>141</v>
      </c>
      <c r="K16" s="413"/>
      <c r="L16" s="413"/>
      <c r="M16" s="413"/>
      <c r="N16" s="413"/>
      <c r="O16" s="413"/>
      <c r="P16" s="413"/>
      <c r="Q16" s="413"/>
    </row>
    <row r="17" customFormat="false" ht="24.75" hidden="false" customHeight="true" outlineLevel="0" collapsed="false">
      <c r="B17" s="412"/>
      <c r="C17" s="412"/>
      <c r="D17" s="412"/>
      <c r="E17" s="412"/>
      <c r="F17" s="412"/>
      <c r="G17" s="412"/>
      <c r="H17" s="412"/>
      <c r="I17" s="412"/>
      <c r="J17" s="413"/>
      <c r="K17" s="413"/>
      <c r="L17" s="413"/>
      <c r="M17" s="413"/>
      <c r="N17" s="413"/>
      <c r="O17" s="413"/>
      <c r="P17" s="413"/>
      <c r="Q17" s="413"/>
    </row>
    <row r="18" customFormat="false" ht="24.75" hidden="false" customHeight="true" outlineLevel="0" collapsed="false">
      <c r="B18" s="412"/>
      <c r="C18" s="412"/>
      <c r="D18" s="412"/>
      <c r="E18" s="412"/>
      <c r="F18" s="412"/>
      <c r="G18" s="412"/>
      <c r="H18" s="412"/>
      <c r="I18" s="412"/>
      <c r="J18" s="413"/>
      <c r="K18" s="413"/>
      <c r="L18" s="413"/>
      <c r="M18" s="413"/>
      <c r="N18" s="413"/>
      <c r="O18" s="413"/>
      <c r="P18" s="413"/>
      <c r="Q18" s="413"/>
    </row>
    <row r="19" customFormat="false" ht="24.75" hidden="false" customHeight="true" outlineLevel="0" collapsed="false">
      <c r="B19" s="412"/>
      <c r="C19" s="412"/>
      <c r="D19" s="412"/>
      <c r="E19" s="412"/>
      <c r="F19" s="412"/>
      <c r="G19" s="412"/>
      <c r="H19" s="412"/>
      <c r="I19" s="412"/>
      <c r="J19" s="413"/>
      <c r="K19" s="413"/>
      <c r="L19" s="413"/>
      <c r="M19" s="413"/>
      <c r="N19" s="413"/>
      <c r="O19" s="413"/>
      <c r="P19" s="413"/>
      <c r="Q19" s="413"/>
    </row>
    <row r="20" customFormat="false" ht="37.5" hidden="false" customHeight="false" outlineLevel="0" collapsed="false">
      <c r="B20" s="100" t="s">
        <v>74</v>
      </c>
      <c r="C20" s="101" t="s">
        <v>142</v>
      </c>
      <c r="D20" s="101"/>
      <c r="E20" s="101"/>
      <c r="F20" s="101"/>
      <c r="G20" s="101"/>
      <c r="H20" s="101"/>
      <c r="I20" s="101"/>
      <c r="J20" s="102" t="s">
        <v>76</v>
      </c>
      <c r="K20" s="103" t="s">
        <v>143</v>
      </c>
      <c r="L20" s="103"/>
      <c r="M20" s="103"/>
      <c r="N20" s="103"/>
      <c r="O20" s="103"/>
      <c r="P20" s="103"/>
      <c r="Q20" s="103"/>
    </row>
    <row r="21" customFormat="false" ht="169.85" hidden="false" customHeight="false" outlineLevel="0" collapsed="false">
      <c r="B21" s="104"/>
      <c r="C21" s="105"/>
      <c r="D21" s="105"/>
      <c r="E21" s="105"/>
      <c r="F21" s="105"/>
      <c r="G21" s="105"/>
      <c r="H21" s="105"/>
      <c r="I21" s="105"/>
      <c r="J21" s="106"/>
      <c r="K21" s="107"/>
      <c r="L21" s="108"/>
      <c r="M21" s="109"/>
      <c r="N21" s="106"/>
      <c r="O21" s="106"/>
      <c r="P21" s="106"/>
      <c r="Q21" s="110"/>
    </row>
    <row r="22" customFormat="false" ht="37.5" hidden="true" customHeight="false" outlineLevel="0" collapsed="false">
      <c r="B22" s="111" t="s">
        <v>78</v>
      </c>
      <c r="C22" s="112" t="n">
        <f aca="false" t="array" ref="C22:C22">INDEX(C11:C14,COUNT(C11:C14))+H15</f>
        <v>0.494444444444444</v>
      </c>
      <c r="D22" s="113"/>
      <c r="E22" s="113"/>
      <c r="F22" s="113"/>
      <c r="G22" s="113"/>
      <c r="H22" s="113"/>
      <c r="I22" s="113"/>
      <c r="J22" s="114" t="s">
        <v>78</v>
      </c>
      <c r="K22" s="115" t="n">
        <f aca="false" t="array" ref="K22:K22">INDEX(K11:K14,COUNT(K11:K14))+P15</f>
        <v>0.479861111111111</v>
      </c>
      <c r="M22" s="116"/>
      <c r="N22" s="117"/>
      <c r="O22" s="117"/>
      <c r="P22" s="117"/>
      <c r="Q22" s="118"/>
    </row>
    <row r="23" customFormat="false" ht="43.3" hidden="false" customHeight="false" outlineLevel="0" collapsed="false">
      <c r="B23" s="119"/>
      <c r="C23" s="120"/>
      <c r="D23" s="121"/>
      <c r="E23" s="120"/>
      <c r="F23" s="120"/>
      <c r="G23" s="120"/>
      <c r="H23" s="120"/>
      <c r="I23" s="120"/>
      <c r="J23" s="122"/>
      <c r="K23" s="123"/>
      <c r="L23" s="124"/>
      <c r="M23" s="123"/>
      <c r="N23" s="123"/>
      <c r="O23" s="123"/>
      <c r="P23" s="123"/>
      <c r="Q23" s="125"/>
    </row>
    <row r="24" customFormat="false" ht="43.3" hidden="false" customHeight="false" outlineLevel="0" collapsed="false">
      <c r="B24" s="126" t="s">
        <v>79</v>
      </c>
      <c r="C24" s="127" t="n">
        <v>0.496527777777778</v>
      </c>
      <c r="D24" s="128" t="s">
        <v>144</v>
      </c>
      <c r="E24" s="128"/>
      <c r="F24" s="128"/>
      <c r="G24" s="128"/>
      <c r="H24" s="128"/>
      <c r="I24" s="128"/>
      <c r="J24" s="129" t="s">
        <v>145</v>
      </c>
      <c r="K24" s="129"/>
      <c r="L24" s="129"/>
      <c r="M24" s="129"/>
      <c r="N24" s="129"/>
      <c r="O24" s="129"/>
      <c r="P24" s="129"/>
      <c r="Q24" s="129"/>
    </row>
    <row r="25" customFormat="false" ht="43.3" hidden="false" customHeight="false" outlineLevel="0" collapsed="false">
      <c r="B25" s="130" t="s">
        <v>82</v>
      </c>
      <c r="C25" s="131" t="n">
        <v>0.583333333333333</v>
      </c>
      <c r="D25" s="132" t="s">
        <v>146</v>
      </c>
      <c r="E25" s="132"/>
      <c r="F25" s="132"/>
      <c r="G25" s="132"/>
      <c r="H25" s="132"/>
      <c r="I25" s="132"/>
      <c r="J25" s="133" t="s">
        <v>147</v>
      </c>
      <c r="K25" s="133"/>
      <c r="L25" s="133"/>
      <c r="M25" s="133"/>
      <c r="N25" s="133"/>
      <c r="O25" s="133"/>
      <c r="P25" s="133"/>
      <c r="Q25" s="133"/>
    </row>
    <row r="26" customFormat="false" ht="37.5" hidden="false" customHeight="false" outlineLevel="0" collapsed="false">
      <c r="B26" s="134"/>
      <c r="C26" s="135"/>
      <c r="D26" s="136"/>
      <c r="E26" s="137"/>
      <c r="F26" s="137"/>
      <c r="G26" s="137"/>
      <c r="H26" s="137"/>
      <c r="I26" s="137"/>
      <c r="J26" s="136"/>
      <c r="K26" s="136"/>
      <c r="L26" s="138"/>
      <c r="M26" s="139"/>
      <c r="N26" s="136"/>
      <c r="O26" s="136"/>
      <c r="P26" s="136"/>
      <c r="Q26" s="140"/>
    </row>
    <row r="27" customFormat="false" ht="60" hidden="false" customHeight="true" outlineLevel="0" collapsed="false">
      <c r="B27" s="141" t="s">
        <v>85</v>
      </c>
      <c r="C27" s="141"/>
      <c r="D27" s="141"/>
      <c r="E27" s="141"/>
      <c r="F27" s="141"/>
      <c r="G27" s="141"/>
      <c r="H27" s="141"/>
      <c r="I27" s="141"/>
      <c r="J27" s="141" t="s">
        <v>86</v>
      </c>
      <c r="K27" s="141"/>
      <c r="L27" s="141"/>
      <c r="M27" s="141"/>
      <c r="N27" s="141"/>
      <c r="O27" s="141"/>
      <c r="P27" s="141"/>
      <c r="Q27" s="141"/>
    </row>
    <row r="28" customFormat="false" ht="24.75" hidden="false" customHeight="true" outlineLevel="0" collapsed="false">
      <c r="B28" s="412" t="s">
        <v>148</v>
      </c>
      <c r="C28" s="412"/>
      <c r="D28" s="412"/>
      <c r="E28" s="412"/>
      <c r="F28" s="412"/>
      <c r="G28" s="412"/>
      <c r="H28" s="412"/>
      <c r="I28" s="412"/>
      <c r="J28" s="412" t="s">
        <v>149</v>
      </c>
      <c r="K28" s="412"/>
      <c r="L28" s="412"/>
      <c r="M28" s="412"/>
      <c r="N28" s="412"/>
      <c r="O28" s="412"/>
      <c r="P28" s="412"/>
      <c r="Q28" s="412"/>
    </row>
    <row r="29" customFormat="false" ht="24.75" hidden="false" customHeight="true" outlineLevel="0" collapsed="false">
      <c r="B29" s="412"/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</row>
    <row r="30" customFormat="false" ht="24.75" hidden="false" customHeight="true" outlineLevel="0" collapsed="false">
      <c r="B30" s="412"/>
      <c r="C30" s="412"/>
      <c r="D30" s="412"/>
      <c r="E30" s="412"/>
      <c r="F30" s="412"/>
      <c r="G30" s="412"/>
      <c r="H30" s="412"/>
      <c r="I30" s="412"/>
      <c r="J30" s="412"/>
      <c r="K30" s="412"/>
      <c r="L30" s="412"/>
      <c r="M30" s="412"/>
      <c r="N30" s="412"/>
      <c r="O30" s="412"/>
      <c r="P30" s="412"/>
      <c r="Q30" s="412"/>
    </row>
    <row r="31" customFormat="false" ht="24.75" hidden="false" customHeight="true" outlineLevel="0" collapsed="false">
      <c r="B31" s="412"/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</row>
    <row r="32" customFormat="false" ht="39.75" hidden="false" customHeight="true" outlineLevel="0" collapsed="false">
      <c r="B32" s="143" t="s">
        <v>89</v>
      </c>
      <c r="C32" s="144" t="s">
        <v>150</v>
      </c>
      <c r="D32" s="144"/>
      <c r="E32" s="144"/>
      <c r="F32" s="144"/>
      <c r="G32" s="144"/>
      <c r="H32" s="144"/>
      <c r="I32" s="144"/>
      <c r="J32" s="145" t="s">
        <v>91</v>
      </c>
      <c r="K32" s="347" t="s">
        <v>150</v>
      </c>
      <c r="L32" s="347"/>
      <c r="M32" s="347"/>
      <c r="N32" s="347"/>
      <c r="O32" s="347"/>
      <c r="P32" s="347"/>
      <c r="Q32" s="347"/>
    </row>
    <row r="33" customFormat="false" ht="37.5" hidden="true" customHeight="false" outlineLevel="0" collapsed="false">
      <c r="B33" s="147" t="s">
        <v>92</v>
      </c>
      <c r="C33" s="148" t="s">
        <v>93</v>
      </c>
      <c r="D33" s="149" t="n">
        <f aca="false">C25 +H41</f>
        <v>0.611666666666667</v>
      </c>
      <c r="E33" s="150"/>
      <c r="F33" s="105"/>
      <c r="G33" s="105"/>
      <c r="H33" s="151"/>
      <c r="I33" s="152"/>
      <c r="J33" s="148" t="s">
        <v>94</v>
      </c>
      <c r="K33" s="148" t="s">
        <v>93</v>
      </c>
      <c r="L33" s="153" t="n">
        <f aca="false">C25+P41</f>
        <v>0.583333333333333</v>
      </c>
      <c r="N33" s="106"/>
      <c r="O33" s="106"/>
      <c r="P33" s="151"/>
      <c r="Q33" s="110"/>
    </row>
    <row r="34" customFormat="false" ht="37.5" hidden="false" customHeight="false" outlineLevel="0" collapsed="false">
      <c r="B34" s="154"/>
      <c r="C34" s="155"/>
      <c r="D34" s="156"/>
      <c r="E34" s="157"/>
      <c r="F34" s="158"/>
      <c r="G34" s="158"/>
      <c r="I34" s="159"/>
      <c r="J34" s="160"/>
      <c r="K34" s="161"/>
      <c r="L34" s="162"/>
      <c r="M34" s="163"/>
      <c r="N34" s="164"/>
      <c r="O34" s="164"/>
      <c r="Q34" s="165"/>
    </row>
    <row r="35" customFormat="false" ht="43.3" hidden="false" customHeight="false" outlineLevel="0" collapsed="false">
      <c r="B35" s="166" t="s">
        <v>95</v>
      </c>
      <c r="C35" s="167" t="s">
        <v>50</v>
      </c>
      <c r="D35" s="167" t="s">
        <v>51</v>
      </c>
      <c r="E35" s="167" t="s">
        <v>56</v>
      </c>
      <c r="F35" s="167" t="s">
        <v>51</v>
      </c>
      <c r="G35" s="167" t="s">
        <v>96</v>
      </c>
      <c r="H35" s="168" t="s">
        <v>54</v>
      </c>
      <c r="I35" s="168"/>
      <c r="J35" s="59" t="s">
        <v>97</v>
      </c>
      <c r="K35" s="169" t="s">
        <v>50</v>
      </c>
      <c r="L35" s="170" t="s">
        <v>51</v>
      </c>
      <c r="M35" s="171" t="s">
        <v>56</v>
      </c>
      <c r="N35" s="172" t="s">
        <v>51</v>
      </c>
      <c r="O35" s="173" t="s">
        <v>96</v>
      </c>
      <c r="P35" s="168" t="s">
        <v>54</v>
      </c>
      <c r="Q35" s="168"/>
    </row>
    <row r="36" customFormat="false" ht="43.3" hidden="false" customHeight="false" outlineLevel="0" collapsed="false">
      <c r="B36" s="174" t="s">
        <v>151</v>
      </c>
      <c r="C36" s="73"/>
      <c r="D36" s="175"/>
      <c r="E36" s="176" t="n">
        <v>0.632638888888889</v>
      </c>
      <c r="F36" s="78" t="s">
        <v>7</v>
      </c>
      <c r="G36" s="177" t="s">
        <v>152</v>
      </c>
      <c r="H36" s="70" t="s">
        <v>153</v>
      </c>
      <c r="I36" s="77" t="s">
        <v>58</v>
      </c>
      <c r="J36" s="178"/>
      <c r="K36" s="179"/>
      <c r="L36" s="74"/>
      <c r="M36" s="176"/>
      <c r="N36" s="68" t="s">
        <v>7</v>
      </c>
      <c r="O36" s="180"/>
      <c r="P36" s="181" t="s">
        <v>7</v>
      </c>
      <c r="Q36" s="182" t="s">
        <v>58</v>
      </c>
    </row>
    <row r="37" customFormat="false" ht="43.3" hidden="false" customHeight="false" outlineLevel="0" collapsed="false">
      <c r="B37" s="72" t="s">
        <v>154</v>
      </c>
      <c r="C37" s="67" t="n">
        <v>0.640972222222222</v>
      </c>
      <c r="D37" s="415"/>
      <c r="E37" s="67" t="n">
        <v>0.645138888888889</v>
      </c>
      <c r="F37" s="68" t="n">
        <v>1</v>
      </c>
      <c r="G37" s="69" t="s">
        <v>132</v>
      </c>
      <c r="H37" s="70" t="n">
        <v>55</v>
      </c>
      <c r="I37" s="77" t="s">
        <v>62</v>
      </c>
      <c r="J37" s="72"/>
      <c r="K37" s="176"/>
      <c r="L37" s="184"/>
      <c r="M37" s="67" t="s">
        <v>7</v>
      </c>
      <c r="N37" s="68"/>
      <c r="O37" s="69"/>
      <c r="P37" s="70" t="s">
        <v>7</v>
      </c>
      <c r="Q37" s="76" t="s">
        <v>62</v>
      </c>
      <c r="T37" s="24" t="s">
        <v>7</v>
      </c>
    </row>
    <row r="38" customFormat="false" ht="43.3" hidden="false" customHeight="false" outlineLevel="0" collapsed="false">
      <c r="B38" s="72" t="s">
        <v>59</v>
      </c>
      <c r="C38" s="176" t="n">
        <v>0.663194444444444</v>
      </c>
      <c r="D38" s="68"/>
      <c r="E38" s="67" t="s">
        <v>7</v>
      </c>
      <c r="F38" s="68" t="s">
        <v>7</v>
      </c>
      <c r="G38" s="69"/>
      <c r="H38" s="70" t="n">
        <v>62</v>
      </c>
      <c r="I38" s="77" t="s">
        <v>56</v>
      </c>
      <c r="J38" s="72" t="s">
        <v>7</v>
      </c>
      <c r="K38" s="67" t="s">
        <v>7</v>
      </c>
      <c r="L38" s="78"/>
      <c r="M38" s="67"/>
      <c r="N38" s="68" t="s">
        <v>7</v>
      </c>
      <c r="O38" s="69"/>
      <c r="P38" s="70"/>
      <c r="Q38" s="76" t="s">
        <v>56</v>
      </c>
    </row>
    <row r="39" customFormat="false" ht="43.3" hidden="false" customHeight="false" outlineLevel="0" collapsed="false">
      <c r="B39" s="72"/>
      <c r="C39" s="67"/>
      <c r="D39" s="68"/>
      <c r="E39" s="67" t="s">
        <v>7</v>
      </c>
      <c r="F39" s="68" t="s">
        <v>7</v>
      </c>
      <c r="G39" s="69"/>
      <c r="H39" s="82" t="n">
        <v>0.0236111111111111</v>
      </c>
      <c r="I39" s="77" t="s">
        <v>69</v>
      </c>
      <c r="J39" s="72"/>
      <c r="K39" s="67"/>
      <c r="L39" s="78"/>
      <c r="M39" s="67" t="s">
        <v>7</v>
      </c>
      <c r="N39" s="68" t="s">
        <v>7</v>
      </c>
      <c r="O39" s="69" t="s">
        <v>7</v>
      </c>
      <c r="P39" s="82" t="n">
        <v>0</v>
      </c>
      <c r="Q39" s="76" t="s">
        <v>69</v>
      </c>
    </row>
    <row r="40" customFormat="false" ht="43.3" hidden="false" customHeight="false" outlineLevel="0" collapsed="false">
      <c r="B40" s="72"/>
      <c r="C40" s="67"/>
      <c r="D40" s="68"/>
      <c r="E40" s="67" t="s">
        <v>7</v>
      </c>
      <c r="F40" s="68" t="s">
        <v>7</v>
      </c>
      <c r="G40" s="69" t="s">
        <v>7</v>
      </c>
      <c r="H40" s="83" t="n">
        <v>0.2</v>
      </c>
      <c r="I40" s="84" t="s">
        <v>70</v>
      </c>
      <c r="J40" s="72"/>
      <c r="K40" s="67"/>
      <c r="L40" s="78"/>
      <c r="M40" s="67"/>
      <c r="N40" s="68"/>
      <c r="O40" s="69"/>
      <c r="P40" s="83" t="n">
        <v>0.2</v>
      </c>
      <c r="Q40" s="185" t="s">
        <v>70</v>
      </c>
    </row>
    <row r="41" customFormat="false" ht="43.3" hidden="false" customHeight="false" outlineLevel="0" collapsed="false">
      <c r="B41" s="186"/>
      <c r="C41" s="93"/>
      <c r="D41" s="187"/>
      <c r="E41" s="67" t="s">
        <v>7</v>
      </c>
      <c r="F41" s="187"/>
      <c r="G41" s="95"/>
      <c r="H41" s="96" t="n">
        <f aca="false">H39*(100%+H40)</f>
        <v>0.0283333333333333</v>
      </c>
      <c r="I41" s="188" t="s">
        <v>71</v>
      </c>
      <c r="J41" s="90"/>
      <c r="K41" s="93" t="s">
        <v>7</v>
      </c>
      <c r="L41" s="187"/>
      <c r="M41" s="93"/>
      <c r="N41" s="187"/>
      <c r="O41" s="189"/>
      <c r="P41" s="96" t="n">
        <f aca="false">P39*(100%+P40)</f>
        <v>0</v>
      </c>
      <c r="Q41" s="97" t="s">
        <v>71</v>
      </c>
    </row>
    <row r="42" customFormat="false" ht="37.5" hidden="false" customHeight="false" outlineLevel="0" collapsed="false">
      <c r="B42" s="154"/>
      <c r="C42" s="157"/>
      <c r="D42" s="156"/>
      <c r="E42" s="157"/>
      <c r="F42" s="190"/>
      <c r="G42" s="156"/>
      <c r="H42" s="161"/>
      <c r="I42" s="160"/>
      <c r="J42" s="191"/>
      <c r="K42" s="157"/>
      <c r="L42" s="156"/>
      <c r="M42" s="157"/>
      <c r="N42" s="156"/>
      <c r="O42" s="156"/>
      <c r="P42" s="161"/>
      <c r="Q42" s="192"/>
    </row>
    <row r="43" customFormat="false" ht="60" hidden="false" customHeight="true" outlineLevel="0" collapsed="false">
      <c r="B43" s="193" t="s">
        <v>101</v>
      </c>
      <c r="C43" s="193"/>
      <c r="D43" s="193"/>
      <c r="E43" s="193"/>
      <c r="F43" s="193"/>
      <c r="G43" s="193"/>
      <c r="H43" s="193"/>
      <c r="I43" s="193"/>
      <c r="J43" s="194" t="s">
        <v>102</v>
      </c>
      <c r="K43" s="194"/>
      <c r="L43" s="194"/>
      <c r="M43" s="194"/>
      <c r="N43" s="194"/>
      <c r="O43" s="194"/>
      <c r="P43" s="194"/>
      <c r="Q43" s="194"/>
    </row>
    <row r="44" customFormat="false" ht="43.3" hidden="false" customHeight="false" outlineLevel="0" collapsed="false">
      <c r="B44" s="72" t="s">
        <v>59</v>
      </c>
      <c r="C44" s="73"/>
      <c r="D44" s="195" t="s">
        <v>7</v>
      </c>
      <c r="E44" s="67" t="n">
        <v>0.461111111111111</v>
      </c>
      <c r="F44" s="68" t="s">
        <v>100</v>
      </c>
      <c r="G44" s="69" t="s">
        <v>132</v>
      </c>
      <c r="H44" s="196"/>
      <c r="I44" s="160"/>
      <c r="J44" s="72" t="s">
        <v>155</v>
      </c>
      <c r="K44" s="73"/>
      <c r="L44" s="74"/>
      <c r="M44" s="67" t="n">
        <v>0.630555555555556</v>
      </c>
      <c r="N44" s="68" t="s">
        <v>7</v>
      </c>
      <c r="O44" s="197" t="s">
        <v>152</v>
      </c>
      <c r="P44" s="160"/>
      <c r="Q44" s="192"/>
    </row>
    <row r="45" customFormat="false" ht="43.3" hidden="false" customHeight="false" outlineLevel="0" collapsed="false">
      <c r="B45" s="72" t="s">
        <v>154</v>
      </c>
      <c r="C45" s="67" t="n">
        <v>0.479166666666667</v>
      </c>
      <c r="D45" s="68" t="n">
        <v>2</v>
      </c>
      <c r="E45" s="67" t="n">
        <v>0.481944444444444</v>
      </c>
      <c r="F45" s="68" t="s">
        <v>7</v>
      </c>
      <c r="G45" s="69" t="s">
        <v>152</v>
      </c>
      <c r="H45" s="196"/>
      <c r="I45" s="160"/>
      <c r="J45" s="72" t="s">
        <v>154</v>
      </c>
      <c r="K45" s="67" t="n">
        <v>0.640972222222222</v>
      </c>
      <c r="L45" s="78"/>
      <c r="M45" s="67" t="n">
        <v>0.645138888888889</v>
      </c>
      <c r="N45" s="68" t="n">
        <v>1</v>
      </c>
      <c r="O45" s="197" t="s">
        <v>132</v>
      </c>
      <c r="P45" s="160"/>
      <c r="Q45" s="192"/>
    </row>
    <row r="46" customFormat="false" ht="43.3" hidden="false" customHeight="false" outlineLevel="0" collapsed="false">
      <c r="B46" s="72" t="s">
        <v>156</v>
      </c>
      <c r="C46" s="67" t="n">
        <v>0.490972222222222</v>
      </c>
      <c r="D46" s="68"/>
      <c r="E46" s="67"/>
      <c r="F46" s="68" t="s">
        <v>7</v>
      </c>
      <c r="G46" s="69"/>
      <c r="H46" s="196"/>
      <c r="I46" s="160"/>
      <c r="J46" s="72" t="s">
        <v>59</v>
      </c>
      <c r="K46" s="67" t="n">
        <v>0.663194444444444</v>
      </c>
      <c r="L46" s="78" t="s">
        <v>103</v>
      </c>
      <c r="M46" s="67"/>
      <c r="N46" s="68"/>
      <c r="O46" s="197"/>
      <c r="P46" s="160"/>
      <c r="Q46" s="192"/>
    </row>
    <row r="47" customFormat="false" ht="43.3" hidden="false" customHeight="false" outlineLevel="0" collapsed="false">
      <c r="B47" s="72"/>
      <c r="C47" s="67"/>
      <c r="D47" s="68"/>
      <c r="E47" s="67"/>
      <c r="F47" s="68"/>
      <c r="G47" s="69" t="s">
        <v>7</v>
      </c>
      <c r="H47" s="196"/>
      <c r="I47" s="160"/>
      <c r="J47" s="72"/>
      <c r="K47" s="67"/>
      <c r="L47" s="78"/>
      <c r="M47" s="67" t="s">
        <v>7</v>
      </c>
      <c r="N47" s="68"/>
      <c r="O47" s="197" t="s">
        <v>7</v>
      </c>
      <c r="P47" s="160"/>
      <c r="Q47" s="192"/>
    </row>
    <row r="48" customFormat="false" ht="43.3" hidden="false" customHeight="false" outlineLevel="0" collapsed="false">
      <c r="B48" s="416"/>
      <c r="C48" s="201" t="s">
        <v>7</v>
      </c>
      <c r="D48" s="200"/>
      <c r="E48" s="201"/>
      <c r="F48" s="200" t="s">
        <v>7</v>
      </c>
      <c r="G48" s="202"/>
      <c r="H48" s="196"/>
      <c r="I48" s="160"/>
      <c r="J48" s="198"/>
      <c r="K48" s="199"/>
      <c r="L48" s="203"/>
      <c r="M48" s="199" t="s">
        <v>7</v>
      </c>
      <c r="N48" s="204"/>
      <c r="O48" s="205"/>
      <c r="P48" s="160"/>
      <c r="Q48" s="206" t="s">
        <v>109</v>
      </c>
    </row>
    <row r="49" customFormat="false" ht="24.75" hidden="false" customHeight="true" outlineLevel="0" collapsed="false">
      <c r="B49" s="207" t="s">
        <v>157</v>
      </c>
      <c r="C49" s="207"/>
      <c r="D49" s="207"/>
      <c r="E49" s="207"/>
      <c r="F49" s="207"/>
      <c r="G49" s="207"/>
      <c r="H49" s="207"/>
      <c r="I49" s="207"/>
      <c r="J49" s="208" t="s">
        <v>111</v>
      </c>
      <c r="K49" s="208"/>
      <c r="L49" s="208"/>
      <c r="M49" s="208"/>
      <c r="N49" s="208"/>
      <c r="O49" s="208"/>
      <c r="P49" s="208"/>
      <c r="Q49" s="208"/>
      <c r="R49" s="24" t="s">
        <v>7</v>
      </c>
      <c r="S49" s="24" t="s">
        <v>7</v>
      </c>
      <c r="T49" s="24" t="s">
        <v>7</v>
      </c>
      <c r="U49" s="24" t="s">
        <v>7</v>
      </c>
    </row>
    <row r="50" customFormat="false" ht="24.75" hidden="false" customHeight="true" outlineLevel="0" collapsed="false">
      <c r="B50" s="207"/>
      <c r="C50" s="207"/>
      <c r="D50" s="207"/>
      <c r="E50" s="207"/>
      <c r="F50" s="207"/>
      <c r="G50" s="207"/>
      <c r="H50" s="207"/>
      <c r="I50" s="207"/>
      <c r="J50" s="208"/>
      <c r="K50" s="208"/>
      <c r="L50" s="208"/>
      <c r="M50" s="208"/>
      <c r="N50" s="208"/>
      <c r="O50" s="208"/>
      <c r="P50" s="208"/>
      <c r="Q50" s="208"/>
    </row>
    <row r="51" customFormat="false" ht="24.75" hidden="false" customHeight="true" outlineLevel="0" collapsed="false">
      <c r="B51" s="207"/>
      <c r="C51" s="207"/>
      <c r="D51" s="207"/>
      <c r="E51" s="207"/>
      <c r="F51" s="207"/>
      <c r="G51" s="207"/>
      <c r="H51" s="207"/>
      <c r="I51" s="207"/>
      <c r="J51" s="208"/>
      <c r="K51" s="208"/>
      <c r="L51" s="208"/>
      <c r="M51" s="208"/>
      <c r="N51" s="208"/>
      <c r="O51" s="208"/>
      <c r="P51" s="208"/>
      <c r="Q51" s="208"/>
    </row>
    <row r="52" customFormat="false" ht="24.75" hidden="false" customHeight="true" outlineLevel="0" collapsed="false">
      <c r="B52" s="207"/>
      <c r="C52" s="207"/>
      <c r="D52" s="207"/>
      <c r="E52" s="207"/>
      <c r="F52" s="207"/>
      <c r="G52" s="207"/>
      <c r="H52" s="207"/>
      <c r="I52" s="207"/>
      <c r="J52" s="208"/>
      <c r="K52" s="208"/>
      <c r="L52" s="208"/>
      <c r="M52" s="208"/>
      <c r="N52" s="208"/>
      <c r="O52" s="208"/>
      <c r="P52" s="208"/>
      <c r="Q52" s="208"/>
    </row>
    <row r="53" customFormat="false" ht="24.75" hidden="false" customHeight="true" outlineLevel="0" collapsed="false">
      <c r="B53" s="207"/>
      <c r="C53" s="207"/>
      <c r="D53" s="207"/>
      <c r="E53" s="207"/>
      <c r="F53" s="207"/>
      <c r="G53" s="207"/>
      <c r="H53" s="207"/>
      <c r="I53" s="207"/>
      <c r="J53" s="208"/>
      <c r="K53" s="208"/>
      <c r="L53" s="208"/>
      <c r="M53" s="208"/>
      <c r="N53" s="208"/>
      <c r="O53" s="208"/>
      <c r="P53" s="208"/>
      <c r="Q53" s="208"/>
    </row>
    <row r="54" customFormat="false" ht="19.5" hidden="false" customHeight="true" outlineLevel="0" collapsed="false">
      <c r="B54" s="207"/>
      <c r="C54" s="207"/>
      <c r="D54" s="207"/>
      <c r="E54" s="207"/>
      <c r="F54" s="207"/>
      <c r="G54" s="207"/>
      <c r="H54" s="207"/>
      <c r="I54" s="207"/>
      <c r="J54" s="208"/>
      <c r="K54" s="208"/>
      <c r="L54" s="208"/>
      <c r="M54" s="208"/>
      <c r="N54" s="208"/>
      <c r="O54" s="208"/>
      <c r="P54" s="208"/>
      <c r="Q54" s="208"/>
    </row>
    <row r="55" customFormat="false" ht="37.5" hidden="false" customHeight="false" outlineLevel="0" collapsed="false">
      <c r="M55" s="116"/>
      <c r="N55" s="117"/>
      <c r="O55" s="117"/>
      <c r="P55" s="117"/>
      <c r="Q55" s="117"/>
    </row>
    <row r="56" customFormat="false" ht="37.5" hidden="false" customHeight="false" outlineLevel="0" collapsed="false">
      <c r="B56" s="209" t="s">
        <v>112</v>
      </c>
      <c r="N56" s="106"/>
      <c r="O56" s="106"/>
      <c r="P56" s="151"/>
      <c r="Q56" s="210"/>
    </row>
    <row r="57" customFormat="false" ht="37.5" hidden="false" customHeight="false" outlineLevel="0" collapsed="false">
      <c r="B57" s="211" t="s">
        <v>113</v>
      </c>
      <c r="C57" s="212" t="s">
        <v>93</v>
      </c>
      <c r="D57" s="112" t="n">
        <f aca="false" t="array" ref="D57:D57">INDEX(C11:C14,COUNT(C11:C14))+H15</f>
        <v>0.494444444444444</v>
      </c>
      <c r="E57" s="213"/>
      <c r="F57" s="213"/>
      <c r="G57" s="213"/>
      <c r="H57" s="213"/>
      <c r="I57" s="213"/>
      <c r="J57" s="114" t="s">
        <v>114</v>
      </c>
      <c r="K57" s="212" t="s">
        <v>93</v>
      </c>
      <c r="L57" s="112" t="n">
        <f aca="false" t="array" ref="L57:L57">INDEX(K11:K14,COUNT(K11:K14))+P15</f>
        <v>0.479861111111111</v>
      </c>
    </row>
    <row r="58" customFormat="false" ht="37.5" hidden="false" customHeight="false" outlineLevel="0" collapsed="false">
      <c r="B58" s="147" t="s">
        <v>115</v>
      </c>
      <c r="C58" s="148" t="s">
        <v>93</v>
      </c>
      <c r="D58" s="214" t="n">
        <f aca="false">C25+H41</f>
        <v>0.611666666666667</v>
      </c>
      <c r="E58" s="150" t="s">
        <v>7</v>
      </c>
      <c r="F58" s="215" t="s">
        <v>116</v>
      </c>
      <c r="G58" s="215"/>
      <c r="H58" s="216" t="n">
        <f aca="false">E36-D58</f>
        <v>0.0209722222222222</v>
      </c>
      <c r="I58" s="122"/>
      <c r="J58" s="148" t="s">
        <v>117</v>
      </c>
      <c r="K58" s="148" t="s">
        <v>93</v>
      </c>
      <c r="L58" s="214" t="n">
        <f aca="false">C25+P41</f>
        <v>0.583333333333333</v>
      </c>
      <c r="N58" s="215" t="s">
        <v>116</v>
      </c>
      <c r="O58" s="215"/>
      <c r="P58" s="217" t="n">
        <f aca="false">K37-L58</f>
        <v>-0.583333333333333</v>
      </c>
    </row>
    <row r="61" customFormat="false" ht="37.5" hidden="false" customHeight="false" outlineLevel="0" collapsed="false">
      <c r="B61" s="218"/>
      <c r="C61" s="219"/>
      <c r="D61" s="48"/>
      <c r="E61" s="219"/>
      <c r="F61" s="219"/>
      <c r="G61" s="219"/>
      <c r="H61" s="219"/>
      <c r="I61" s="164"/>
      <c r="J61" s="220"/>
      <c r="K61" s="164"/>
      <c r="L61" s="221"/>
      <c r="M61" s="50"/>
      <c r="N61" s="219"/>
      <c r="O61" s="219"/>
      <c r="P61" s="164"/>
      <c r="Q61" s="164"/>
    </row>
    <row r="62" customFormat="false" ht="37.5" hidden="false" customHeight="false" outlineLevel="0" collapsed="false">
      <c r="B62" s="218"/>
      <c r="C62" s="219"/>
      <c r="D62" s="48"/>
      <c r="E62" s="219"/>
      <c r="F62" s="219"/>
      <c r="G62" s="219"/>
      <c r="H62" s="219"/>
      <c r="I62" s="164"/>
      <c r="J62" s="220"/>
      <c r="K62" s="164"/>
      <c r="L62" s="221"/>
      <c r="M62" s="50"/>
      <c r="N62" s="219"/>
      <c r="O62" s="219"/>
      <c r="P62" s="164"/>
      <c r="Q62" s="164"/>
    </row>
    <row r="63" customFormat="false" ht="37.5" hidden="false" customHeight="false" outlineLevel="0" collapsed="false">
      <c r="B63" s="222" t="s">
        <v>118</v>
      </c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</row>
    <row r="64" customFormat="false" ht="37.5" hidden="false" customHeight="false" outlineLevel="0" collapsed="false">
      <c r="B64" s="218"/>
      <c r="C64" s="219"/>
      <c r="D64" s="48"/>
      <c r="E64" s="219"/>
      <c r="F64" s="219"/>
      <c r="G64" s="219"/>
      <c r="H64" s="219"/>
      <c r="I64" s="164"/>
      <c r="J64" s="220"/>
      <c r="K64" s="164"/>
      <c r="L64" s="221"/>
      <c r="M64" s="50"/>
      <c r="N64" s="219"/>
      <c r="O64" s="219"/>
      <c r="P64" s="164"/>
      <c r="Q64" s="164"/>
    </row>
    <row r="65" customFormat="false" ht="37.5" hidden="false" customHeight="false" outlineLevel="0" collapsed="false">
      <c r="B65" s="218"/>
      <c r="C65" s="219"/>
      <c r="D65" s="48"/>
      <c r="E65" s="219"/>
      <c r="F65" s="219"/>
      <c r="G65" s="219"/>
      <c r="H65" s="219"/>
      <c r="I65" s="164"/>
      <c r="J65" s="220"/>
      <c r="K65" s="164"/>
      <c r="L65" s="221"/>
      <c r="M65" s="223" t="s">
        <v>119</v>
      </c>
      <c r="N65" s="223"/>
      <c r="O65" s="223"/>
      <c r="P65" s="223"/>
      <c r="Q65" s="223"/>
    </row>
    <row r="66" customFormat="false" ht="37.5" hidden="false" customHeight="false" outlineLevel="0" collapsed="false">
      <c r="B66" s="218" t="s">
        <v>120</v>
      </c>
      <c r="C66" s="224"/>
      <c r="D66" s="224"/>
      <c r="E66" s="224"/>
      <c r="F66" s="224"/>
      <c r="G66" s="224"/>
      <c r="H66" s="224"/>
      <c r="I66" s="224"/>
      <c r="J66" s="224"/>
      <c r="K66" s="225"/>
      <c r="L66" s="226"/>
      <c r="M66" s="227"/>
      <c r="N66" s="225"/>
      <c r="O66" s="228"/>
      <c r="P66" s="225"/>
      <c r="Q66" s="225"/>
    </row>
    <row r="67" customFormat="false" ht="37.5" hidden="false" customHeight="false" outlineLevel="0" collapsed="false">
      <c r="B67" s="218"/>
      <c r="C67" s="224"/>
      <c r="D67" s="224"/>
      <c r="E67" s="224"/>
      <c r="F67" s="224"/>
      <c r="G67" s="224"/>
      <c r="H67" s="224"/>
      <c r="I67" s="224"/>
      <c r="J67" s="224"/>
      <c r="K67" s="225"/>
      <c r="L67" s="226"/>
      <c r="M67" s="229" t="s">
        <v>121</v>
      </c>
      <c r="N67" s="225"/>
      <c r="O67" s="230" t="s">
        <v>7</v>
      </c>
      <c r="P67" s="225"/>
      <c r="Q67" s="225"/>
    </row>
    <row r="68" customFormat="false" ht="37.5" hidden="false" customHeight="false" outlineLevel="0" collapsed="false">
      <c r="B68" s="231"/>
      <c r="C68" s="224"/>
      <c r="D68" s="224"/>
      <c r="E68" s="224"/>
      <c r="F68" s="224"/>
      <c r="G68" s="224"/>
      <c r="H68" s="224"/>
      <c r="I68" s="224"/>
      <c r="J68" s="224"/>
      <c r="K68" s="225"/>
      <c r="L68" s="226"/>
      <c r="M68" s="227"/>
      <c r="N68" s="225"/>
      <c r="O68" s="228"/>
      <c r="P68" s="225"/>
      <c r="Q68" s="225"/>
    </row>
    <row r="69" customFormat="false" ht="37.5" hidden="false" customHeight="true" outlineLevel="0" collapsed="false">
      <c r="K69" s="225"/>
      <c r="L69" s="226"/>
      <c r="M69" s="232" t="s">
        <v>122</v>
      </c>
      <c r="N69" s="225"/>
      <c r="O69" s="230"/>
      <c r="P69" s="225"/>
      <c r="Q69" s="225"/>
    </row>
    <row r="70" customFormat="false" ht="37.5" hidden="false" customHeight="false" outlineLevel="0" collapsed="false">
      <c r="C70" s="233"/>
      <c r="D70" s="233"/>
      <c r="E70" s="233"/>
      <c r="F70" s="233"/>
      <c r="G70" s="233"/>
      <c r="H70" s="233"/>
      <c r="I70" s="233"/>
      <c r="J70" s="233"/>
      <c r="K70" s="225"/>
      <c r="L70" s="226"/>
      <c r="M70" s="227" t="s">
        <v>7</v>
      </c>
      <c r="N70" s="225"/>
      <c r="O70" s="228" t="s">
        <v>7</v>
      </c>
      <c r="P70" s="225"/>
      <c r="Q70" s="225"/>
    </row>
    <row r="71" customFormat="false" ht="37.5" hidden="false" customHeight="false" outlineLevel="0" collapsed="false">
      <c r="B71" s="231" t="s">
        <v>123</v>
      </c>
      <c r="C71" s="233"/>
      <c r="D71" s="233"/>
      <c r="E71" s="233"/>
      <c r="F71" s="233"/>
      <c r="G71" s="233"/>
      <c r="H71" s="233"/>
      <c r="I71" s="233"/>
      <c r="J71" s="233"/>
      <c r="K71" s="225"/>
      <c r="L71" s="226"/>
      <c r="M71" s="227" t="s">
        <v>124</v>
      </c>
      <c r="N71" s="225"/>
      <c r="O71" s="230" t="s">
        <v>7</v>
      </c>
      <c r="P71" s="225"/>
      <c r="Q71" s="225"/>
    </row>
    <row r="72" customFormat="false" ht="37.5" hidden="false" customHeight="false" outlineLevel="0" collapsed="false">
      <c r="B72" s="231"/>
      <c r="C72" s="233"/>
      <c r="D72" s="233"/>
      <c r="E72" s="233"/>
      <c r="F72" s="233"/>
      <c r="G72" s="233"/>
      <c r="H72" s="233"/>
      <c r="I72" s="233"/>
      <c r="J72" s="233"/>
      <c r="K72" s="225"/>
      <c r="L72" s="226"/>
      <c r="M72" s="50"/>
      <c r="N72" s="219"/>
      <c r="O72" s="228"/>
      <c r="P72" s="225"/>
      <c r="Q72" s="225"/>
    </row>
    <row r="73" customFormat="false" ht="37.5" hidden="false" customHeight="false" outlineLevel="0" collapsed="false">
      <c r="B73" s="231"/>
      <c r="C73" s="219"/>
      <c r="D73" s="48"/>
      <c r="E73" s="219"/>
      <c r="F73" s="219"/>
      <c r="G73" s="219"/>
      <c r="H73" s="219"/>
      <c r="I73" s="164"/>
      <c r="J73" s="220"/>
      <c r="K73" s="225"/>
      <c r="L73" s="226"/>
      <c r="M73" s="50" t="s">
        <v>125</v>
      </c>
      <c r="N73" s="219"/>
      <c r="O73" s="230" t="n">
        <f aca="false">SUM(O67:O72)</f>
        <v>0</v>
      </c>
      <c r="P73" s="225"/>
      <c r="Q73" s="225"/>
    </row>
    <row r="74" customFormat="false" ht="37.5" hidden="false" customHeight="false" outlineLevel="0" collapsed="false">
      <c r="B74" s="231" t="s">
        <v>126</v>
      </c>
      <c r="C74" s="224"/>
      <c r="D74" s="224"/>
      <c r="E74" s="224"/>
      <c r="F74" s="224"/>
      <c r="G74" s="224"/>
      <c r="H74" s="224"/>
      <c r="I74" s="224"/>
      <c r="J74" s="224"/>
      <c r="K74" s="225"/>
      <c r="L74" s="226"/>
      <c r="M74" s="50"/>
      <c r="N74" s="219"/>
      <c r="O74" s="228"/>
      <c r="P74" s="225"/>
      <c r="Q74" s="225"/>
    </row>
    <row r="75" customFormat="false" ht="37.5" hidden="false" customHeight="false" outlineLevel="0" collapsed="false">
      <c r="B75" s="231"/>
      <c r="C75" s="224"/>
      <c r="D75" s="224"/>
      <c r="E75" s="224"/>
      <c r="F75" s="224"/>
      <c r="G75" s="224"/>
      <c r="H75" s="224"/>
      <c r="I75" s="224"/>
      <c r="J75" s="224"/>
      <c r="K75" s="164"/>
      <c r="L75" s="221"/>
      <c r="N75" s="164"/>
      <c r="O75" s="164"/>
      <c r="P75" s="164"/>
      <c r="Q75" s="234"/>
    </row>
    <row r="76" customFormat="false" ht="37.5" hidden="false" customHeight="false" outlineLevel="0" collapsed="false">
      <c r="B76" s="218"/>
      <c r="C76" s="224"/>
      <c r="D76" s="224"/>
      <c r="E76" s="224"/>
      <c r="F76" s="224"/>
      <c r="G76" s="224"/>
      <c r="H76" s="224"/>
      <c r="I76" s="224"/>
      <c r="J76" s="224"/>
      <c r="K76" s="164"/>
      <c r="L76" s="221"/>
      <c r="M76" s="235"/>
      <c r="N76" s="235"/>
      <c r="O76" s="235"/>
      <c r="P76" s="235"/>
      <c r="Q76" s="235"/>
    </row>
    <row r="77" customFormat="false" ht="37.5" hidden="false" customHeight="false" outlineLevel="0" collapsed="false">
      <c r="C77" s="164"/>
      <c r="D77" s="236"/>
      <c r="E77" s="164"/>
      <c r="F77" s="164"/>
      <c r="G77" s="164"/>
      <c r="H77" s="164"/>
      <c r="I77" s="164"/>
      <c r="J77" s="164"/>
      <c r="K77" s="164"/>
      <c r="L77" s="221"/>
      <c r="M77" s="50"/>
      <c r="N77" s="219"/>
      <c r="O77" s="234"/>
      <c r="P77" s="234"/>
      <c r="Q77" s="234"/>
    </row>
    <row r="78" customFormat="false" ht="37.5" hidden="false" customHeight="false" outlineLevel="0" collapsed="false">
      <c r="B78" s="237" t="s">
        <v>127</v>
      </c>
      <c r="C78" s="224"/>
      <c r="D78" s="224"/>
      <c r="E78" s="224"/>
      <c r="F78" s="224"/>
      <c r="G78" s="224"/>
      <c r="H78" s="224"/>
      <c r="I78" s="224"/>
      <c r="J78" s="224"/>
      <c r="K78" s="164"/>
      <c r="L78" s="221"/>
      <c r="M78" s="408"/>
      <c r="N78" s="408"/>
      <c r="O78" s="408"/>
      <c r="P78" s="408"/>
      <c r="Q78" s="408"/>
    </row>
    <row r="79" customFormat="false" ht="37.5" hidden="false" customHeight="false" outlineLevel="0" collapsed="false">
      <c r="B79" s="218"/>
      <c r="C79" s="224"/>
      <c r="D79" s="224"/>
      <c r="E79" s="224"/>
      <c r="F79" s="224"/>
      <c r="G79" s="224"/>
      <c r="H79" s="224"/>
      <c r="I79" s="224"/>
      <c r="J79" s="224"/>
      <c r="K79" s="164"/>
      <c r="L79" s="221"/>
      <c r="M79" s="408"/>
      <c r="N79" s="408"/>
      <c r="O79" s="408"/>
      <c r="P79" s="408"/>
      <c r="Q79" s="408"/>
    </row>
    <row r="80" customFormat="false" ht="37.5" hidden="false" customHeight="false" outlineLevel="0" collapsed="false">
      <c r="C80" s="224"/>
      <c r="D80" s="224"/>
      <c r="E80" s="224"/>
      <c r="F80" s="224"/>
      <c r="G80" s="224"/>
      <c r="H80" s="224"/>
      <c r="I80" s="224"/>
      <c r="J80" s="224"/>
      <c r="M80" s="408"/>
      <c r="N80" s="408"/>
      <c r="O80" s="408"/>
      <c r="P80" s="408"/>
      <c r="Q80" s="408"/>
    </row>
    <row r="81" customFormat="false" ht="37.5" hidden="false" customHeight="false" outlineLevel="0" collapsed="false">
      <c r="C81" s="224"/>
      <c r="D81" s="224"/>
      <c r="E81" s="224"/>
      <c r="F81" s="224"/>
      <c r="G81" s="224"/>
      <c r="H81" s="224"/>
      <c r="I81" s="224"/>
      <c r="J81" s="224"/>
      <c r="M81" s="408"/>
      <c r="N81" s="408"/>
      <c r="O81" s="408"/>
      <c r="P81" s="408"/>
      <c r="Q81" s="408"/>
    </row>
  </sheetData>
  <mergeCells count="41">
    <mergeCell ref="O2:Q2"/>
    <mergeCell ref="B4:I6"/>
    <mergeCell ref="J4:K5"/>
    <mergeCell ref="L4:N5"/>
    <mergeCell ref="O4:Q6"/>
    <mergeCell ref="J6:K6"/>
    <mergeCell ref="L6:N6"/>
    <mergeCell ref="B8:I8"/>
    <mergeCell ref="J8:Q8"/>
    <mergeCell ref="H9:I9"/>
    <mergeCell ref="P9:Q9"/>
    <mergeCell ref="B16:I19"/>
    <mergeCell ref="J16:Q19"/>
    <mergeCell ref="C20:I20"/>
    <mergeCell ref="K20:Q20"/>
    <mergeCell ref="D24:I24"/>
    <mergeCell ref="J24:Q24"/>
    <mergeCell ref="D25:I25"/>
    <mergeCell ref="J25:Q25"/>
    <mergeCell ref="B27:I27"/>
    <mergeCell ref="J27:Q27"/>
    <mergeCell ref="B28:I31"/>
    <mergeCell ref="J28:Q31"/>
    <mergeCell ref="C32:I32"/>
    <mergeCell ref="K32:Q32"/>
    <mergeCell ref="H35:I35"/>
    <mergeCell ref="P35:Q35"/>
    <mergeCell ref="B43:I43"/>
    <mergeCell ref="J43:Q43"/>
    <mergeCell ref="B49:I54"/>
    <mergeCell ref="J49:Q54"/>
    <mergeCell ref="F58:G58"/>
    <mergeCell ref="N58:O58"/>
    <mergeCell ref="B63:Q63"/>
    <mergeCell ref="M65:Q65"/>
    <mergeCell ref="C66:J68"/>
    <mergeCell ref="C70:J72"/>
    <mergeCell ref="C74:J76"/>
    <mergeCell ref="M76:Q76"/>
    <mergeCell ref="C78:J81"/>
    <mergeCell ref="M78:Q81"/>
  </mergeCells>
  <hyperlinks>
    <hyperlink ref="J6" r:id="rId1" display="bruno.f.keller@bluewin.ch"/>
    <hyperlink ref="C20" r:id="rId2" display="2025 Winterthur-Breite VM A"/>
    <hyperlink ref="K20" r:id="rId3" display="2025 Winterthur-Breite VM B"/>
    <hyperlink ref="C32" r:id="rId4" display="2025 Winterthur-Breite NM A/B"/>
    <hyperlink ref="K32" r:id="rId5" display="2025 Winterthur-Breite NM A/B"/>
  </hyperlink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true"/>
  </sheetPr>
  <dimension ref="B1:U81"/>
  <sheetViews>
    <sheetView showFormulas="false" showGridLines="true" showRowColHeaders="true" showZeros="true" rightToLeft="false" tabSelected="false" showOutlineSymbols="true" defaultGridColor="true" view="normal" topLeftCell="A4" colorId="64" zoomScale="45" zoomScaleNormal="45" zoomScalePageLayoutView="100" workbookViewId="0">
      <selection pane="topLeft" activeCell="C26" activeCellId="0" sqref="C26"/>
    </sheetView>
  </sheetViews>
  <sheetFormatPr defaultColWidth="9.33203125" defaultRowHeight="37.5" zeroHeight="false" outlineLevelRow="0" outlineLevelCol="0"/>
  <cols>
    <col collapsed="false" customWidth="true" hidden="false" outlineLevel="0" max="1" min="1" style="24" width="0.89"/>
    <col collapsed="false" customWidth="true" hidden="false" outlineLevel="0" max="2" min="2" style="24" width="56.11"/>
    <col collapsed="false" customWidth="true" hidden="false" outlineLevel="0" max="7" min="3" style="25" width="17.89"/>
    <col collapsed="false" customWidth="true" hidden="false" outlineLevel="0" max="8" min="8" style="25" width="12.44"/>
    <col collapsed="false" customWidth="true" hidden="false" outlineLevel="0" max="9" min="9" style="25" width="11"/>
    <col collapsed="false" customWidth="true" hidden="false" outlineLevel="0" max="10" min="10" style="25" width="55.89"/>
    <col collapsed="false" customWidth="true" hidden="false" outlineLevel="0" max="11" min="11" style="25" width="17.89"/>
    <col collapsed="false" customWidth="true" hidden="false" outlineLevel="0" max="12" min="12" style="26" width="17.89"/>
    <col collapsed="false" customWidth="true" hidden="false" outlineLevel="0" max="13" min="13" style="27" width="17.89"/>
    <col collapsed="false" customWidth="true" hidden="false" outlineLevel="0" max="15" min="14" style="25" width="17.89"/>
    <col collapsed="false" customWidth="true" hidden="false" outlineLevel="0" max="16" min="16" style="25" width="13.66"/>
    <col collapsed="false" customWidth="true" hidden="false" outlineLevel="0" max="17" min="17" style="25" width="11"/>
    <col collapsed="false" customWidth="false" hidden="false" outlineLevel="0" max="16384" min="18" style="24" width="9.33"/>
  </cols>
  <sheetData>
    <row r="1" customFormat="false" ht="43.3" hidden="false" customHeight="false" outlineLevel="0" collapsed="false">
      <c r="B1" s="28"/>
      <c r="C1" s="29"/>
      <c r="D1" s="29"/>
      <c r="E1" s="29"/>
      <c r="F1" s="29"/>
      <c r="G1" s="29"/>
      <c r="H1" s="29"/>
      <c r="I1" s="29"/>
      <c r="J1" s="29"/>
      <c r="K1" s="29"/>
      <c r="L1" s="30"/>
      <c r="M1" s="31"/>
      <c r="N1" s="29"/>
      <c r="O1" s="29"/>
      <c r="P1" s="29"/>
      <c r="Q1" s="32"/>
    </row>
    <row r="2" customFormat="false" ht="43.3" hidden="false" customHeight="false" outlineLevel="0" collapsed="false">
      <c r="B2" s="33"/>
      <c r="N2" s="34" t="s">
        <v>45</v>
      </c>
      <c r="O2" s="35" t="n">
        <v>45678</v>
      </c>
      <c r="P2" s="35"/>
      <c r="Q2" s="35"/>
    </row>
    <row r="3" customFormat="false" ht="37.5" hidden="false" customHeight="false" outlineLevel="0" collapsed="false">
      <c r="B3" s="36"/>
      <c r="Q3" s="37"/>
    </row>
    <row r="4" customFormat="false" ht="19.5" hidden="false" customHeight="true" outlineLevel="0" collapsed="false">
      <c r="B4" s="38" t="s">
        <v>158</v>
      </c>
      <c r="C4" s="38"/>
      <c r="D4" s="38"/>
      <c r="E4" s="38"/>
      <c r="F4" s="38"/>
      <c r="G4" s="38"/>
      <c r="H4" s="38"/>
      <c r="I4" s="38"/>
      <c r="J4" s="39" t="s">
        <v>16</v>
      </c>
      <c r="K4" s="39"/>
      <c r="L4" s="40" t="s">
        <v>129</v>
      </c>
      <c r="M4" s="40"/>
      <c r="N4" s="40"/>
      <c r="O4" s="409" t="n">
        <v>2.5525</v>
      </c>
      <c r="P4" s="409"/>
      <c r="Q4" s="409"/>
    </row>
    <row r="5" customFormat="false" ht="19.5" hidden="false" customHeight="true" outlineLevel="0" collapsed="false">
      <c r="B5" s="38"/>
      <c r="C5" s="38"/>
      <c r="D5" s="38"/>
      <c r="E5" s="38"/>
      <c r="F5" s="38"/>
      <c r="G5" s="38"/>
      <c r="H5" s="38"/>
      <c r="I5" s="38"/>
      <c r="J5" s="39"/>
      <c r="K5" s="39"/>
      <c r="L5" s="40"/>
      <c r="M5" s="40"/>
      <c r="N5" s="40"/>
      <c r="O5" s="409"/>
      <c r="P5" s="409"/>
      <c r="Q5" s="409"/>
    </row>
    <row r="6" customFormat="false" ht="37.5" hidden="false" customHeight="false" outlineLevel="0" collapsed="false">
      <c r="B6" s="38"/>
      <c r="C6" s="38"/>
      <c r="D6" s="38"/>
      <c r="E6" s="38"/>
      <c r="F6" s="38"/>
      <c r="G6" s="38"/>
      <c r="H6" s="38"/>
      <c r="I6" s="38"/>
      <c r="J6" s="42" t="s">
        <v>130</v>
      </c>
      <c r="K6" s="42"/>
      <c r="L6" s="43" t="str">
        <f aca="false">HYPERLINK("mailto:"&amp;K6,"Anmeldung")</f>
        <v>Anmeldung</v>
      </c>
      <c r="M6" s="43"/>
      <c r="N6" s="43"/>
      <c r="O6" s="409"/>
      <c r="P6" s="409"/>
      <c r="Q6" s="409"/>
    </row>
    <row r="7" customFormat="false" ht="37.5" hidden="false" customHeight="false" outlineLevel="0" collapsed="false">
      <c r="B7" s="44"/>
      <c r="C7" s="45"/>
      <c r="D7" s="46"/>
      <c r="E7" s="45"/>
      <c r="F7" s="45"/>
      <c r="G7" s="45"/>
      <c r="H7" s="45"/>
      <c r="I7" s="45"/>
      <c r="J7" s="47"/>
      <c r="K7" s="48"/>
      <c r="L7" s="49"/>
      <c r="M7" s="50"/>
      <c r="N7" s="51"/>
      <c r="O7" s="51"/>
      <c r="P7" s="52"/>
      <c r="Q7" s="53"/>
    </row>
    <row r="8" customFormat="false" ht="60" hidden="false" customHeight="true" outlineLevel="0" collapsed="false">
      <c r="B8" s="54" t="s">
        <v>47</v>
      </c>
      <c r="C8" s="54"/>
      <c r="D8" s="54"/>
      <c r="E8" s="54"/>
      <c r="F8" s="54"/>
      <c r="G8" s="54"/>
      <c r="H8" s="54"/>
      <c r="I8" s="54"/>
      <c r="J8" s="54" t="s">
        <v>48</v>
      </c>
      <c r="K8" s="54"/>
      <c r="L8" s="54"/>
      <c r="M8" s="54"/>
      <c r="N8" s="54"/>
      <c r="O8" s="54"/>
      <c r="P8" s="54"/>
      <c r="Q8" s="54"/>
    </row>
    <row r="9" customFormat="false" ht="37.5" hidden="false" customHeight="false" outlineLevel="0" collapsed="false">
      <c r="B9" s="55" t="s">
        <v>49</v>
      </c>
      <c r="C9" s="56" t="s">
        <v>50</v>
      </c>
      <c r="D9" s="57" t="s">
        <v>51</v>
      </c>
      <c r="E9" s="56" t="s">
        <v>52</v>
      </c>
      <c r="F9" s="56" t="s">
        <v>51</v>
      </c>
      <c r="G9" s="56" t="s">
        <v>53</v>
      </c>
      <c r="H9" s="58" t="s">
        <v>54</v>
      </c>
      <c r="I9" s="58"/>
      <c r="J9" s="59" t="s">
        <v>55</v>
      </c>
      <c r="K9" s="60" t="s">
        <v>50</v>
      </c>
      <c r="L9" s="61" t="s">
        <v>51</v>
      </c>
      <c r="M9" s="62" t="s">
        <v>56</v>
      </c>
      <c r="N9" s="60" t="s">
        <v>51</v>
      </c>
      <c r="O9" s="60" t="s">
        <v>53</v>
      </c>
      <c r="P9" s="63" t="s">
        <v>54</v>
      </c>
      <c r="Q9" s="63"/>
    </row>
    <row r="10" customFormat="false" ht="43.3" hidden="false" customHeight="false" outlineLevel="0" collapsed="false">
      <c r="B10" s="178" t="s">
        <v>59</v>
      </c>
      <c r="C10" s="65"/>
      <c r="D10" s="66"/>
      <c r="E10" s="67" t="n">
        <v>0.357638888888889</v>
      </c>
      <c r="F10" s="68" t="n">
        <v>2</v>
      </c>
      <c r="G10" s="69" t="s">
        <v>159</v>
      </c>
      <c r="H10" s="70" t="s">
        <v>160</v>
      </c>
      <c r="I10" s="71" t="s">
        <v>58</v>
      </c>
      <c r="J10" s="72" t="s">
        <v>59</v>
      </c>
      <c r="K10" s="73"/>
      <c r="L10" s="74"/>
      <c r="M10" s="67" t="n">
        <v>0.400694444444444</v>
      </c>
      <c r="N10" s="68" t="s">
        <v>103</v>
      </c>
      <c r="O10" s="69" t="s">
        <v>161</v>
      </c>
      <c r="P10" s="75" t="s">
        <v>162</v>
      </c>
      <c r="Q10" s="76" t="s">
        <v>58</v>
      </c>
    </row>
    <row r="11" customFormat="false" ht="43.3" hidden="false" customHeight="false" outlineLevel="0" collapsed="false">
      <c r="B11" s="72" t="s">
        <v>163</v>
      </c>
      <c r="C11" s="67" t="n">
        <v>0.363888888888889</v>
      </c>
      <c r="D11" s="68" t="n">
        <v>5</v>
      </c>
      <c r="E11" s="67" t="n">
        <v>0.367361111111111</v>
      </c>
      <c r="F11" s="68" t="s">
        <v>164</v>
      </c>
      <c r="G11" s="69" t="s">
        <v>165</v>
      </c>
      <c r="H11" s="70" t="n">
        <v>302</v>
      </c>
      <c r="I11" s="77" t="s">
        <v>62</v>
      </c>
      <c r="J11" s="72" t="s">
        <v>166</v>
      </c>
      <c r="K11" s="67" t="n">
        <v>0.425</v>
      </c>
      <c r="L11" s="78"/>
      <c r="M11" s="67"/>
      <c r="N11" s="68"/>
      <c r="O11" s="69"/>
      <c r="P11" s="70" t="n">
        <v>118</v>
      </c>
      <c r="Q11" s="76" t="s">
        <v>62</v>
      </c>
    </row>
    <row r="12" customFormat="false" ht="43.3" hidden="false" customHeight="false" outlineLevel="0" collapsed="false">
      <c r="B12" s="72" t="s">
        <v>167</v>
      </c>
      <c r="C12" s="67" t="n">
        <v>0.384027777777778</v>
      </c>
      <c r="D12" s="68" t="s">
        <v>7</v>
      </c>
      <c r="E12" s="67"/>
      <c r="F12" s="79" t="s">
        <v>7</v>
      </c>
      <c r="G12" s="69" t="s">
        <v>7</v>
      </c>
      <c r="H12" s="70" t="n">
        <v>183</v>
      </c>
      <c r="I12" s="77" t="s">
        <v>56</v>
      </c>
      <c r="J12" s="80" t="s">
        <v>7</v>
      </c>
      <c r="K12" s="67"/>
      <c r="L12" s="78"/>
      <c r="M12" s="67"/>
      <c r="N12" s="68"/>
      <c r="O12" s="69"/>
      <c r="P12" s="70" t="n">
        <v>29</v>
      </c>
      <c r="Q12" s="76" t="s">
        <v>56</v>
      </c>
    </row>
    <row r="13" customFormat="false" ht="43.3" hidden="false" customHeight="false" outlineLevel="0" collapsed="false">
      <c r="B13" s="410"/>
      <c r="C13" s="67" t="s">
        <v>7</v>
      </c>
      <c r="D13" s="68" t="s">
        <v>7</v>
      </c>
      <c r="E13" s="67"/>
      <c r="F13" s="68"/>
      <c r="G13" s="69"/>
      <c r="H13" s="82" t="n">
        <v>0.0993055555555556</v>
      </c>
      <c r="I13" s="77" t="s">
        <v>69</v>
      </c>
      <c r="J13" s="72"/>
      <c r="K13" s="67"/>
      <c r="L13" s="78"/>
      <c r="M13" s="67"/>
      <c r="N13" s="68" t="s">
        <v>7</v>
      </c>
      <c r="O13" s="69"/>
      <c r="P13" s="82" t="n">
        <v>0.0569444444444444</v>
      </c>
      <c r="Q13" s="76" t="s">
        <v>69</v>
      </c>
    </row>
    <row r="14" customFormat="false" ht="43.3" hidden="false" customHeight="false" outlineLevel="0" collapsed="false">
      <c r="B14" s="72"/>
      <c r="C14" s="67"/>
      <c r="D14" s="68"/>
      <c r="E14" s="67"/>
      <c r="F14" s="68"/>
      <c r="G14" s="69"/>
      <c r="H14" s="83" t="n">
        <v>0</v>
      </c>
      <c r="I14" s="84" t="s">
        <v>70</v>
      </c>
      <c r="J14" s="72"/>
      <c r="K14" s="67"/>
      <c r="L14" s="78"/>
      <c r="M14" s="67"/>
      <c r="N14" s="68"/>
      <c r="O14" s="69"/>
      <c r="P14" s="83" t="n">
        <v>0.2</v>
      </c>
      <c r="Q14" s="76" t="s">
        <v>70</v>
      </c>
    </row>
    <row r="15" customFormat="false" ht="43.3" hidden="false" customHeight="false" outlineLevel="0" collapsed="false">
      <c r="B15" s="411"/>
      <c r="C15" s="86"/>
      <c r="D15" s="87"/>
      <c r="E15" s="88"/>
      <c r="F15" s="87"/>
      <c r="G15" s="89"/>
      <c r="H15" s="82" t="n">
        <f aca="false">H13*(100%+H14)</f>
        <v>0.0993055555555556</v>
      </c>
      <c r="I15" s="77" t="s">
        <v>71</v>
      </c>
      <c r="J15" s="90"/>
      <c r="K15" s="91"/>
      <c r="L15" s="92"/>
      <c r="M15" s="93"/>
      <c r="N15" s="94"/>
      <c r="O15" s="95"/>
      <c r="P15" s="96" t="n">
        <f aca="false">P13*(100%+P14)</f>
        <v>0.0683333333333333</v>
      </c>
      <c r="Q15" s="97" t="s">
        <v>71</v>
      </c>
    </row>
    <row r="16" customFormat="false" ht="24.75" hidden="false" customHeight="true" outlineLevel="0" collapsed="false">
      <c r="B16" s="412" t="s">
        <v>168</v>
      </c>
      <c r="C16" s="412"/>
      <c r="D16" s="412"/>
      <c r="E16" s="412"/>
      <c r="F16" s="412"/>
      <c r="G16" s="412"/>
      <c r="H16" s="412"/>
      <c r="I16" s="412"/>
      <c r="J16" s="413" t="s">
        <v>169</v>
      </c>
      <c r="K16" s="413"/>
      <c r="L16" s="413"/>
      <c r="M16" s="413"/>
      <c r="N16" s="413"/>
      <c r="O16" s="413"/>
      <c r="P16" s="413"/>
      <c r="Q16" s="413"/>
    </row>
    <row r="17" customFormat="false" ht="24.75" hidden="false" customHeight="true" outlineLevel="0" collapsed="false">
      <c r="B17" s="412"/>
      <c r="C17" s="412"/>
      <c r="D17" s="412"/>
      <c r="E17" s="412"/>
      <c r="F17" s="412"/>
      <c r="G17" s="412"/>
      <c r="H17" s="412"/>
      <c r="I17" s="412"/>
      <c r="J17" s="413"/>
      <c r="K17" s="413"/>
      <c r="L17" s="413"/>
      <c r="M17" s="413"/>
      <c r="N17" s="413"/>
      <c r="O17" s="413"/>
      <c r="P17" s="413"/>
      <c r="Q17" s="413"/>
    </row>
    <row r="18" customFormat="false" ht="24.75" hidden="false" customHeight="true" outlineLevel="0" collapsed="false">
      <c r="B18" s="412"/>
      <c r="C18" s="412"/>
      <c r="D18" s="412"/>
      <c r="E18" s="412"/>
      <c r="F18" s="412"/>
      <c r="G18" s="412"/>
      <c r="H18" s="412"/>
      <c r="I18" s="412"/>
      <c r="J18" s="413"/>
      <c r="K18" s="413"/>
      <c r="L18" s="413"/>
      <c r="M18" s="413"/>
      <c r="N18" s="413"/>
      <c r="O18" s="413"/>
      <c r="P18" s="413"/>
      <c r="Q18" s="413"/>
    </row>
    <row r="19" customFormat="false" ht="24.75" hidden="false" customHeight="true" outlineLevel="0" collapsed="false">
      <c r="B19" s="412"/>
      <c r="C19" s="412"/>
      <c r="D19" s="412"/>
      <c r="E19" s="412"/>
      <c r="F19" s="412"/>
      <c r="G19" s="412"/>
      <c r="H19" s="412"/>
      <c r="I19" s="412"/>
      <c r="J19" s="413"/>
      <c r="K19" s="413"/>
      <c r="L19" s="413"/>
      <c r="M19" s="413"/>
      <c r="N19" s="413"/>
      <c r="O19" s="413"/>
      <c r="P19" s="413"/>
      <c r="Q19" s="413"/>
    </row>
    <row r="20" customFormat="false" ht="37.5" hidden="false" customHeight="false" outlineLevel="0" collapsed="false">
      <c r="B20" s="100" t="s">
        <v>74</v>
      </c>
      <c r="C20" s="101" t="s">
        <v>170</v>
      </c>
      <c r="D20" s="101"/>
      <c r="E20" s="101"/>
      <c r="F20" s="101"/>
      <c r="G20" s="101"/>
      <c r="H20" s="101"/>
      <c r="I20" s="101"/>
      <c r="J20" s="102" t="s">
        <v>76</v>
      </c>
      <c r="K20" s="103" t="s">
        <v>171</v>
      </c>
      <c r="L20" s="103"/>
      <c r="M20" s="103"/>
      <c r="N20" s="103"/>
      <c r="O20" s="103"/>
      <c r="P20" s="103"/>
      <c r="Q20" s="103"/>
    </row>
    <row r="21" customFormat="false" ht="169.85" hidden="false" customHeight="false" outlineLevel="0" collapsed="false">
      <c r="B21" s="104"/>
      <c r="C21" s="105"/>
      <c r="D21" s="105"/>
      <c r="E21" s="105"/>
      <c r="F21" s="105"/>
      <c r="G21" s="105"/>
      <c r="H21" s="105"/>
      <c r="I21" s="105"/>
      <c r="J21" s="106"/>
      <c r="K21" s="107"/>
      <c r="L21" s="108"/>
      <c r="M21" s="109"/>
      <c r="N21" s="106"/>
      <c r="O21" s="106"/>
      <c r="P21" s="106"/>
      <c r="Q21" s="110"/>
    </row>
    <row r="22" customFormat="false" ht="37.5" hidden="true" customHeight="false" outlineLevel="0" collapsed="false">
      <c r="B22" s="111" t="s">
        <v>78</v>
      </c>
      <c r="C22" s="112" t="n">
        <f aca="false" t="array" ref="C22:C22">INDEX(C11:C14,COUNT(C11:C14))+H15</f>
        <v>0.483333333333333</v>
      </c>
      <c r="D22" s="113"/>
      <c r="E22" s="113"/>
      <c r="F22" s="113"/>
      <c r="G22" s="113"/>
      <c r="H22" s="113"/>
      <c r="I22" s="113"/>
      <c r="J22" s="114" t="s">
        <v>78</v>
      </c>
      <c r="K22" s="115" t="n">
        <f aca="false" t="array" ref="K22:K22">INDEX(K11:K14,COUNT(K11:K14))+P15</f>
        <v>0.493333333333333</v>
      </c>
      <c r="M22" s="116"/>
      <c r="N22" s="117"/>
      <c r="O22" s="117"/>
      <c r="P22" s="117"/>
      <c r="Q22" s="118"/>
    </row>
    <row r="23" customFormat="false" ht="43.3" hidden="false" customHeight="false" outlineLevel="0" collapsed="false">
      <c r="B23" s="119"/>
      <c r="C23" s="120"/>
      <c r="D23" s="121"/>
      <c r="E23" s="120"/>
      <c r="F23" s="120"/>
      <c r="G23" s="120"/>
      <c r="H23" s="120"/>
      <c r="I23" s="120"/>
      <c r="J23" s="122"/>
      <c r="K23" s="123"/>
      <c r="L23" s="124"/>
      <c r="M23" s="123"/>
      <c r="N23" s="123"/>
      <c r="O23" s="123"/>
      <c r="P23" s="123"/>
      <c r="Q23" s="125"/>
    </row>
    <row r="24" customFormat="false" ht="43.3" hidden="false" customHeight="false" outlineLevel="0" collapsed="false">
      <c r="B24" s="126" t="s">
        <v>79</v>
      </c>
      <c r="C24" s="127" t="n">
        <v>0.483333333333333</v>
      </c>
      <c r="D24" s="128" t="s">
        <v>172</v>
      </c>
      <c r="E24" s="128"/>
      <c r="F24" s="128"/>
      <c r="G24" s="128"/>
      <c r="H24" s="128"/>
      <c r="I24" s="128"/>
      <c r="J24" s="129" t="s">
        <v>173</v>
      </c>
      <c r="K24" s="129"/>
      <c r="L24" s="129"/>
      <c r="M24" s="129"/>
      <c r="N24" s="129"/>
      <c r="O24" s="129"/>
      <c r="P24" s="129"/>
      <c r="Q24" s="129"/>
    </row>
    <row r="25" customFormat="false" ht="43.3" hidden="false" customHeight="false" outlineLevel="0" collapsed="false">
      <c r="B25" s="130" t="s">
        <v>82</v>
      </c>
      <c r="C25" s="131" t="n">
        <v>0.583333333333333</v>
      </c>
      <c r="D25" s="132" t="s">
        <v>174</v>
      </c>
      <c r="E25" s="132"/>
      <c r="F25" s="132"/>
      <c r="G25" s="132"/>
      <c r="H25" s="132"/>
      <c r="I25" s="132"/>
      <c r="J25" s="414" t="s">
        <v>175</v>
      </c>
      <c r="K25" s="414"/>
      <c r="L25" s="414"/>
      <c r="M25" s="414"/>
      <c r="N25" s="414"/>
      <c r="O25" s="414"/>
      <c r="P25" s="414"/>
      <c r="Q25" s="414"/>
    </row>
    <row r="26" customFormat="false" ht="37.5" hidden="false" customHeight="false" outlineLevel="0" collapsed="false">
      <c r="B26" s="134"/>
      <c r="C26" s="135"/>
      <c r="D26" s="136"/>
      <c r="E26" s="137"/>
      <c r="F26" s="137"/>
      <c r="G26" s="137"/>
      <c r="H26" s="137"/>
      <c r="I26" s="137"/>
      <c r="J26" s="136"/>
      <c r="K26" s="136"/>
      <c r="L26" s="138"/>
      <c r="M26" s="139"/>
      <c r="N26" s="136"/>
      <c r="O26" s="136"/>
      <c r="P26" s="136"/>
      <c r="Q26" s="140"/>
    </row>
    <row r="27" customFormat="false" ht="60" hidden="false" customHeight="true" outlineLevel="0" collapsed="false">
      <c r="B27" s="141" t="s">
        <v>85</v>
      </c>
      <c r="C27" s="141"/>
      <c r="D27" s="141"/>
      <c r="E27" s="141"/>
      <c r="F27" s="141"/>
      <c r="G27" s="141"/>
      <c r="H27" s="141"/>
      <c r="I27" s="141"/>
      <c r="J27" s="141" t="s">
        <v>86</v>
      </c>
      <c r="K27" s="141"/>
      <c r="L27" s="141"/>
      <c r="M27" s="141"/>
      <c r="N27" s="141"/>
      <c r="O27" s="141"/>
      <c r="P27" s="141"/>
      <c r="Q27" s="141"/>
    </row>
    <row r="28" customFormat="false" ht="24.75" hidden="false" customHeight="true" outlineLevel="0" collapsed="false">
      <c r="B28" s="412" t="s">
        <v>176</v>
      </c>
      <c r="C28" s="412"/>
      <c r="D28" s="412"/>
      <c r="E28" s="412"/>
      <c r="F28" s="412"/>
      <c r="G28" s="412"/>
      <c r="H28" s="412"/>
      <c r="I28" s="412"/>
      <c r="J28" s="412" t="s">
        <v>177</v>
      </c>
      <c r="K28" s="412"/>
      <c r="L28" s="412"/>
      <c r="M28" s="412"/>
      <c r="N28" s="412"/>
      <c r="O28" s="412"/>
      <c r="P28" s="412"/>
      <c r="Q28" s="412"/>
    </row>
    <row r="29" customFormat="false" ht="24.75" hidden="false" customHeight="true" outlineLevel="0" collapsed="false">
      <c r="B29" s="412"/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</row>
    <row r="30" customFormat="false" ht="24.75" hidden="false" customHeight="true" outlineLevel="0" collapsed="false">
      <c r="B30" s="412"/>
      <c r="C30" s="412"/>
      <c r="D30" s="412"/>
      <c r="E30" s="412"/>
      <c r="F30" s="412"/>
      <c r="G30" s="412"/>
      <c r="H30" s="412"/>
      <c r="I30" s="412"/>
      <c r="J30" s="412"/>
      <c r="K30" s="412"/>
      <c r="L30" s="412"/>
      <c r="M30" s="412"/>
      <c r="N30" s="412"/>
      <c r="O30" s="412"/>
      <c r="P30" s="412"/>
      <c r="Q30" s="412"/>
    </row>
    <row r="31" customFormat="false" ht="24.75" hidden="false" customHeight="true" outlineLevel="0" collapsed="false">
      <c r="B31" s="412"/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</row>
    <row r="32" customFormat="false" ht="39.75" hidden="false" customHeight="true" outlineLevel="0" collapsed="false">
      <c r="B32" s="143" t="s">
        <v>89</v>
      </c>
      <c r="C32" s="144" t="s">
        <v>178</v>
      </c>
      <c r="D32" s="144"/>
      <c r="E32" s="144"/>
      <c r="F32" s="144"/>
      <c r="G32" s="144"/>
      <c r="H32" s="144"/>
      <c r="I32" s="144"/>
      <c r="J32" s="145" t="s">
        <v>91</v>
      </c>
      <c r="K32" s="347" t="s">
        <v>179</v>
      </c>
      <c r="L32" s="347"/>
      <c r="M32" s="347"/>
      <c r="N32" s="347"/>
      <c r="O32" s="347"/>
      <c r="P32" s="347"/>
      <c r="Q32" s="347"/>
    </row>
    <row r="33" customFormat="false" ht="37.5" hidden="true" customHeight="false" outlineLevel="0" collapsed="false">
      <c r="B33" s="147" t="s">
        <v>92</v>
      </c>
      <c r="C33" s="148" t="s">
        <v>93</v>
      </c>
      <c r="D33" s="149" t="n">
        <f aca="false">C25 +H41</f>
        <v>0.636111111111111</v>
      </c>
      <c r="E33" s="150"/>
      <c r="F33" s="105"/>
      <c r="G33" s="105"/>
      <c r="H33" s="151"/>
      <c r="I33" s="152"/>
      <c r="J33" s="148" t="s">
        <v>94</v>
      </c>
      <c r="K33" s="148" t="s">
        <v>93</v>
      </c>
      <c r="L33" s="153" t="n">
        <f aca="false">C25+P41</f>
        <v>0.6075</v>
      </c>
      <c r="N33" s="106"/>
      <c r="O33" s="106"/>
      <c r="P33" s="151"/>
      <c r="Q33" s="110"/>
    </row>
    <row r="34" customFormat="false" ht="37.5" hidden="false" customHeight="false" outlineLevel="0" collapsed="false">
      <c r="B34" s="154"/>
      <c r="C34" s="155"/>
      <c r="D34" s="156"/>
      <c r="E34" s="157"/>
      <c r="F34" s="158"/>
      <c r="G34" s="158"/>
      <c r="I34" s="159"/>
      <c r="J34" s="160"/>
      <c r="K34" s="161"/>
      <c r="L34" s="162"/>
      <c r="M34" s="163"/>
      <c r="N34" s="164"/>
      <c r="O34" s="164"/>
      <c r="Q34" s="165"/>
    </row>
    <row r="35" customFormat="false" ht="43.3" hidden="false" customHeight="false" outlineLevel="0" collapsed="false">
      <c r="B35" s="166" t="s">
        <v>95</v>
      </c>
      <c r="C35" s="167" t="s">
        <v>50</v>
      </c>
      <c r="D35" s="167" t="s">
        <v>51</v>
      </c>
      <c r="E35" s="167" t="s">
        <v>56</v>
      </c>
      <c r="F35" s="167" t="s">
        <v>51</v>
      </c>
      <c r="G35" s="167" t="s">
        <v>96</v>
      </c>
      <c r="H35" s="168" t="s">
        <v>54</v>
      </c>
      <c r="I35" s="168"/>
      <c r="J35" s="59" t="s">
        <v>97</v>
      </c>
      <c r="K35" s="169" t="s">
        <v>50</v>
      </c>
      <c r="L35" s="170" t="s">
        <v>51</v>
      </c>
      <c r="M35" s="171" t="s">
        <v>56</v>
      </c>
      <c r="N35" s="172" t="s">
        <v>51</v>
      </c>
      <c r="O35" s="173" t="s">
        <v>96</v>
      </c>
      <c r="P35" s="168" t="s">
        <v>54</v>
      </c>
      <c r="Q35" s="168"/>
    </row>
    <row r="36" customFormat="false" ht="43.3" hidden="false" customHeight="false" outlineLevel="0" collapsed="false">
      <c r="B36" s="174" t="s">
        <v>180</v>
      </c>
      <c r="C36" s="73"/>
      <c r="D36" s="175"/>
      <c r="E36" s="176" t="n">
        <v>0.639583333333333</v>
      </c>
      <c r="F36" s="78" t="n">
        <v>1</v>
      </c>
      <c r="G36" s="177" t="s">
        <v>161</v>
      </c>
      <c r="H36" s="70" t="s">
        <v>181</v>
      </c>
      <c r="I36" s="77" t="s">
        <v>58</v>
      </c>
      <c r="J36" s="178" t="s">
        <v>182</v>
      </c>
      <c r="K36" s="179"/>
      <c r="L36" s="74"/>
      <c r="M36" s="176" t="n">
        <v>0.6375</v>
      </c>
      <c r="N36" s="68" t="s">
        <v>183</v>
      </c>
      <c r="O36" s="180"/>
      <c r="P36" s="181" t="s">
        <v>184</v>
      </c>
      <c r="Q36" s="182" t="s">
        <v>58</v>
      </c>
    </row>
    <row r="37" customFormat="false" ht="43.3" hidden="false" customHeight="false" outlineLevel="0" collapsed="false">
      <c r="B37" s="72" t="s">
        <v>59</v>
      </c>
      <c r="C37" s="67" t="n">
        <v>0.661805555555556</v>
      </c>
      <c r="D37" s="415"/>
      <c r="E37" s="67"/>
      <c r="F37" s="68"/>
      <c r="G37" s="69" t="s">
        <v>7</v>
      </c>
      <c r="H37" s="70" t="n">
        <v>88</v>
      </c>
      <c r="I37" s="77" t="s">
        <v>62</v>
      </c>
      <c r="J37" s="72" t="s">
        <v>185</v>
      </c>
      <c r="K37" s="176" t="n">
        <v>0.648611111111111</v>
      </c>
      <c r="L37" s="184"/>
      <c r="M37" s="67" t="n">
        <v>0.65625</v>
      </c>
      <c r="N37" s="68" t="n">
        <v>4</v>
      </c>
      <c r="O37" s="69" t="s">
        <v>161</v>
      </c>
      <c r="P37" s="70" t="n">
        <v>9</v>
      </c>
      <c r="Q37" s="76" t="s">
        <v>62</v>
      </c>
      <c r="T37" s="24" t="s">
        <v>7</v>
      </c>
    </row>
    <row r="38" customFormat="false" ht="43.3" hidden="false" customHeight="false" outlineLevel="0" collapsed="false">
      <c r="B38" s="72"/>
      <c r="C38" s="176" t="s">
        <v>7</v>
      </c>
      <c r="D38" s="68"/>
      <c r="E38" s="67" t="s">
        <v>7</v>
      </c>
      <c r="F38" s="68" t="s">
        <v>7</v>
      </c>
      <c r="G38" s="69"/>
      <c r="H38" s="70" t="n">
        <v>175</v>
      </c>
      <c r="I38" s="77" t="s">
        <v>56</v>
      </c>
      <c r="J38" s="72" t="s">
        <v>59</v>
      </c>
      <c r="K38" s="67" t="n">
        <v>0.682638888888889</v>
      </c>
      <c r="L38" s="78"/>
      <c r="M38" s="67"/>
      <c r="N38" s="68" t="s">
        <v>7</v>
      </c>
      <c r="O38" s="69"/>
      <c r="P38" s="70" t="n">
        <v>138</v>
      </c>
      <c r="Q38" s="76" t="s">
        <v>56</v>
      </c>
    </row>
    <row r="39" customFormat="false" ht="43.3" hidden="false" customHeight="false" outlineLevel="0" collapsed="false">
      <c r="B39" s="72"/>
      <c r="C39" s="67"/>
      <c r="D39" s="68"/>
      <c r="E39" s="67" t="s">
        <v>7</v>
      </c>
      <c r="F39" s="68" t="s">
        <v>7</v>
      </c>
      <c r="G39" s="69"/>
      <c r="H39" s="82" t="n">
        <v>0.0527777777777778</v>
      </c>
      <c r="I39" s="77" t="s">
        <v>69</v>
      </c>
      <c r="J39" s="72"/>
      <c r="K39" s="67"/>
      <c r="L39" s="78"/>
      <c r="M39" s="67" t="s">
        <v>7</v>
      </c>
      <c r="N39" s="68" t="s">
        <v>7</v>
      </c>
      <c r="O39" s="69" t="s">
        <v>7</v>
      </c>
      <c r="P39" s="82" t="n">
        <v>0.0201388888888889</v>
      </c>
      <c r="Q39" s="76" t="s">
        <v>69</v>
      </c>
    </row>
    <row r="40" customFormat="false" ht="43.3" hidden="false" customHeight="false" outlineLevel="0" collapsed="false">
      <c r="B40" s="72"/>
      <c r="C40" s="67"/>
      <c r="D40" s="68"/>
      <c r="E40" s="67" t="s">
        <v>7</v>
      </c>
      <c r="F40" s="68" t="s">
        <v>7</v>
      </c>
      <c r="G40" s="69" t="s">
        <v>7</v>
      </c>
      <c r="H40" s="83" t="n">
        <v>0</v>
      </c>
      <c r="I40" s="84" t="s">
        <v>70</v>
      </c>
      <c r="J40" s="72"/>
      <c r="K40" s="67"/>
      <c r="L40" s="78"/>
      <c r="M40" s="67"/>
      <c r="N40" s="68"/>
      <c r="O40" s="69"/>
      <c r="P40" s="83" t="n">
        <v>0.2</v>
      </c>
      <c r="Q40" s="185" t="s">
        <v>70</v>
      </c>
    </row>
    <row r="41" customFormat="false" ht="43.3" hidden="false" customHeight="false" outlineLevel="0" collapsed="false">
      <c r="B41" s="186"/>
      <c r="C41" s="93"/>
      <c r="D41" s="187"/>
      <c r="E41" s="67" t="s">
        <v>7</v>
      </c>
      <c r="F41" s="187"/>
      <c r="G41" s="95"/>
      <c r="H41" s="96" t="n">
        <f aca="false">H39*(100%+H40)</f>
        <v>0.0527777777777778</v>
      </c>
      <c r="I41" s="188" t="s">
        <v>71</v>
      </c>
      <c r="J41" s="90"/>
      <c r="K41" s="93" t="s">
        <v>7</v>
      </c>
      <c r="L41" s="187"/>
      <c r="M41" s="93"/>
      <c r="N41" s="187"/>
      <c r="O41" s="189"/>
      <c r="P41" s="96" t="n">
        <f aca="false">P39*(100%+P40)</f>
        <v>0.0241666666666667</v>
      </c>
      <c r="Q41" s="97" t="s">
        <v>71</v>
      </c>
    </row>
    <row r="42" customFormat="false" ht="37.5" hidden="false" customHeight="false" outlineLevel="0" collapsed="false">
      <c r="B42" s="154"/>
      <c r="C42" s="157"/>
      <c r="D42" s="156"/>
      <c r="E42" s="157"/>
      <c r="F42" s="190"/>
      <c r="G42" s="156"/>
      <c r="H42" s="161"/>
      <c r="I42" s="160"/>
      <c r="J42" s="191"/>
      <c r="K42" s="157"/>
      <c r="L42" s="156"/>
      <c r="M42" s="157"/>
      <c r="N42" s="156"/>
      <c r="O42" s="156"/>
      <c r="P42" s="161"/>
      <c r="Q42" s="192"/>
    </row>
    <row r="43" customFormat="false" ht="60" hidden="false" customHeight="true" outlineLevel="0" collapsed="false">
      <c r="B43" s="193" t="s">
        <v>101</v>
      </c>
      <c r="C43" s="193"/>
      <c r="D43" s="193"/>
      <c r="E43" s="193"/>
      <c r="F43" s="193"/>
      <c r="G43" s="193"/>
      <c r="H43" s="193"/>
      <c r="I43" s="193"/>
      <c r="J43" s="194" t="s">
        <v>102</v>
      </c>
      <c r="K43" s="194"/>
      <c r="L43" s="194"/>
      <c r="M43" s="194"/>
      <c r="N43" s="194"/>
      <c r="O43" s="194"/>
      <c r="P43" s="194"/>
      <c r="Q43" s="194"/>
    </row>
    <row r="44" customFormat="false" ht="43.3" hidden="false" customHeight="false" outlineLevel="0" collapsed="false">
      <c r="B44" s="72" t="s">
        <v>59</v>
      </c>
      <c r="C44" s="73"/>
      <c r="D44" s="195" t="s">
        <v>7</v>
      </c>
      <c r="E44" s="67" t="n">
        <v>0.442361111111111</v>
      </c>
      <c r="F44" s="68" t="s">
        <v>103</v>
      </c>
      <c r="G44" s="69" t="s">
        <v>161</v>
      </c>
      <c r="H44" s="196"/>
      <c r="I44" s="160"/>
      <c r="J44" s="72" t="s">
        <v>186</v>
      </c>
      <c r="K44" s="73"/>
      <c r="L44" s="74"/>
      <c r="M44" s="67" t="n">
        <v>0.602083333333333</v>
      </c>
      <c r="N44" s="68"/>
      <c r="O44" s="197" t="s">
        <v>183</v>
      </c>
      <c r="P44" s="160"/>
      <c r="Q44" s="192"/>
    </row>
    <row r="45" customFormat="false" ht="43.3" hidden="false" customHeight="false" outlineLevel="0" collapsed="false">
      <c r="B45" s="72" t="s">
        <v>187</v>
      </c>
      <c r="C45" s="67" t="n">
        <v>0.46875</v>
      </c>
      <c r="D45" s="68" t="n">
        <v>4</v>
      </c>
      <c r="E45" s="67" t="n">
        <v>0.472916666666667</v>
      </c>
      <c r="F45" s="68" t="s">
        <v>183</v>
      </c>
      <c r="G45" s="69" t="s">
        <v>7</v>
      </c>
      <c r="H45" s="196"/>
      <c r="I45" s="160"/>
      <c r="J45" s="72" t="s">
        <v>185</v>
      </c>
      <c r="K45" s="67" t="n">
        <v>0.606944444444444</v>
      </c>
      <c r="L45" s="78"/>
      <c r="M45" s="67" t="n">
        <v>0.614583333333333</v>
      </c>
      <c r="N45" s="68" t="n">
        <v>4</v>
      </c>
      <c r="O45" s="197" t="s">
        <v>161</v>
      </c>
      <c r="P45" s="160"/>
      <c r="Q45" s="192"/>
    </row>
    <row r="46" customFormat="false" ht="43.3" hidden="false" customHeight="false" outlineLevel="0" collapsed="false">
      <c r="B46" s="72" t="s">
        <v>186</v>
      </c>
      <c r="C46" s="67" t="n">
        <v>0.476388888888889</v>
      </c>
      <c r="D46" s="68"/>
      <c r="E46" s="67"/>
      <c r="F46" s="68" t="s">
        <v>7</v>
      </c>
      <c r="G46" s="69"/>
      <c r="H46" s="196"/>
      <c r="I46" s="160"/>
      <c r="J46" s="72" t="s">
        <v>59</v>
      </c>
      <c r="K46" s="67" t="n">
        <v>0.640972222222222</v>
      </c>
      <c r="L46" s="78"/>
      <c r="M46" s="67"/>
      <c r="N46" s="68"/>
      <c r="O46" s="197"/>
      <c r="P46" s="160"/>
      <c r="Q46" s="192"/>
    </row>
    <row r="47" customFormat="false" ht="43.3" hidden="false" customHeight="false" outlineLevel="0" collapsed="false">
      <c r="B47" s="72"/>
      <c r="C47" s="67"/>
      <c r="D47" s="68"/>
      <c r="E47" s="67"/>
      <c r="F47" s="68"/>
      <c r="G47" s="69" t="s">
        <v>7</v>
      </c>
      <c r="H47" s="196"/>
      <c r="I47" s="160"/>
      <c r="J47" s="72"/>
      <c r="K47" s="67"/>
      <c r="L47" s="78"/>
      <c r="M47" s="67" t="s">
        <v>7</v>
      </c>
      <c r="N47" s="68"/>
      <c r="O47" s="197" t="s">
        <v>7</v>
      </c>
      <c r="P47" s="160"/>
      <c r="Q47" s="192"/>
    </row>
    <row r="48" customFormat="false" ht="43.3" hidden="false" customHeight="false" outlineLevel="0" collapsed="false">
      <c r="B48" s="416"/>
      <c r="C48" s="201" t="s">
        <v>7</v>
      </c>
      <c r="D48" s="200"/>
      <c r="E48" s="201"/>
      <c r="F48" s="200" t="s">
        <v>7</v>
      </c>
      <c r="G48" s="202"/>
      <c r="H48" s="196"/>
      <c r="I48" s="160"/>
      <c r="J48" s="198"/>
      <c r="K48" s="199"/>
      <c r="L48" s="203"/>
      <c r="M48" s="199" t="s">
        <v>7</v>
      </c>
      <c r="N48" s="204"/>
      <c r="O48" s="205"/>
      <c r="P48" s="160"/>
      <c r="Q48" s="206" t="s">
        <v>109</v>
      </c>
    </row>
    <row r="49" customFormat="false" ht="24.75" hidden="false" customHeight="true" outlineLevel="0" collapsed="false">
      <c r="B49" s="207" t="s">
        <v>188</v>
      </c>
      <c r="C49" s="207"/>
      <c r="D49" s="207"/>
      <c r="E49" s="207"/>
      <c r="F49" s="207"/>
      <c r="G49" s="207"/>
      <c r="H49" s="207"/>
      <c r="I49" s="207"/>
      <c r="J49" s="208" t="s">
        <v>189</v>
      </c>
      <c r="K49" s="208"/>
      <c r="L49" s="208"/>
      <c r="M49" s="208"/>
      <c r="N49" s="208"/>
      <c r="O49" s="208"/>
      <c r="P49" s="208"/>
      <c r="Q49" s="208"/>
      <c r="R49" s="24" t="s">
        <v>7</v>
      </c>
      <c r="S49" s="24" t="s">
        <v>7</v>
      </c>
      <c r="T49" s="24" t="s">
        <v>7</v>
      </c>
      <c r="U49" s="24" t="s">
        <v>7</v>
      </c>
    </row>
    <row r="50" customFormat="false" ht="24.75" hidden="false" customHeight="true" outlineLevel="0" collapsed="false">
      <c r="B50" s="207"/>
      <c r="C50" s="207"/>
      <c r="D50" s="207"/>
      <c r="E50" s="207"/>
      <c r="F50" s="207"/>
      <c r="G50" s="207"/>
      <c r="H50" s="207"/>
      <c r="I50" s="207"/>
      <c r="J50" s="208"/>
      <c r="K50" s="208"/>
      <c r="L50" s="208"/>
      <c r="M50" s="208"/>
      <c r="N50" s="208"/>
      <c r="O50" s="208"/>
      <c r="P50" s="208"/>
      <c r="Q50" s="208"/>
    </row>
    <row r="51" customFormat="false" ht="24.75" hidden="false" customHeight="true" outlineLevel="0" collapsed="false">
      <c r="B51" s="207"/>
      <c r="C51" s="207"/>
      <c r="D51" s="207"/>
      <c r="E51" s="207"/>
      <c r="F51" s="207"/>
      <c r="G51" s="207"/>
      <c r="H51" s="207"/>
      <c r="I51" s="207"/>
      <c r="J51" s="208"/>
      <c r="K51" s="208"/>
      <c r="L51" s="208"/>
      <c r="M51" s="208"/>
      <c r="N51" s="208"/>
      <c r="O51" s="208"/>
      <c r="P51" s="208"/>
      <c r="Q51" s="208"/>
    </row>
    <row r="52" customFormat="false" ht="24.75" hidden="false" customHeight="true" outlineLevel="0" collapsed="false">
      <c r="B52" s="207"/>
      <c r="C52" s="207"/>
      <c r="D52" s="207"/>
      <c r="E52" s="207"/>
      <c r="F52" s="207"/>
      <c r="G52" s="207"/>
      <c r="H52" s="207"/>
      <c r="I52" s="207"/>
      <c r="J52" s="208"/>
      <c r="K52" s="208"/>
      <c r="L52" s="208"/>
      <c r="M52" s="208"/>
      <c r="N52" s="208"/>
      <c r="O52" s="208"/>
      <c r="P52" s="208"/>
      <c r="Q52" s="208"/>
    </row>
    <row r="53" customFormat="false" ht="24.75" hidden="false" customHeight="true" outlineLevel="0" collapsed="false">
      <c r="B53" s="207"/>
      <c r="C53" s="207"/>
      <c r="D53" s="207"/>
      <c r="E53" s="207"/>
      <c r="F53" s="207"/>
      <c r="G53" s="207"/>
      <c r="H53" s="207"/>
      <c r="I53" s="207"/>
      <c r="J53" s="208"/>
      <c r="K53" s="208"/>
      <c r="L53" s="208"/>
      <c r="M53" s="208"/>
      <c r="N53" s="208"/>
      <c r="O53" s="208"/>
      <c r="P53" s="208"/>
      <c r="Q53" s="208"/>
    </row>
    <row r="54" customFormat="false" ht="19.5" hidden="false" customHeight="true" outlineLevel="0" collapsed="false">
      <c r="B54" s="207"/>
      <c r="C54" s="207"/>
      <c r="D54" s="207"/>
      <c r="E54" s="207"/>
      <c r="F54" s="207"/>
      <c r="G54" s="207"/>
      <c r="H54" s="207"/>
      <c r="I54" s="207"/>
      <c r="J54" s="208"/>
      <c r="K54" s="208"/>
      <c r="L54" s="208"/>
      <c r="M54" s="208"/>
      <c r="N54" s="208"/>
      <c r="O54" s="208"/>
      <c r="P54" s="208"/>
      <c r="Q54" s="208"/>
    </row>
    <row r="55" customFormat="false" ht="37.5" hidden="false" customHeight="false" outlineLevel="0" collapsed="false">
      <c r="M55" s="116"/>
      <c r="N55" s="117"/>
      <c r="O55" s="117"/>
      <c r="P55" s="117"/>
      <c r="Q55" s="117"/>
    </row>
    <row r="56" customFormat="false" ht="37.5" hidden="false" customHeight="false" outlineLevel="0" collapsed="false">
      <c r="B56" s="209" t="s">
        <v>112</v>
      </c>
      <c r="N56" s="106"/>
      <c r="O56" s="106"/>
      <c r="P56" s="151"/>
      <c r="Q56" s="210"/>
    </row>
    <row r="57" customFormat="false" ht="37.5" hidden="false" customHeight="false" outlineLevel="0" collapsed="false">
      <c r="B57" s="211" t="s">
        <v>113</v>
      </c>
      <c r="C57" s="212" t="s">
        <v>93</v>
      </c>
      <c r="D57" s="112" t="n">
        <f aca="false" t="array" ref="D57:D57">INDEX(C11:C14,COUNT(C11:C14))+H15</f>
        <v>0.483333333333333</v>
      </c>
      <c r="E57" s="213"/>
      <c r="F57" s="213"/>
      <c r="G57" s="213"/>
      <c r="H57" s="213"/>
      <c r="I57" s="213"/>
      <c r="J57" s="114" t="s">
        <v>114</v>
      </c>
      <c r="K57" s="212" t="s">
        <v>93</v>
      </c>
      <c r="L57" s="112" t="n">
        <f aca="false" t="array" ref="L57:L57">INDEX(K11:K14,COUNT(K11:K14))+P15</f>
        <v>0.493333333333333</v>
      </c>
    </row>
    <row r="58" customFormat="false" ht="37.5" hidden="false" customHeight="false" outlineLevel="0" collapsed="false">
      <c r="B58" s="147" t="s">
        <v>115</v>
      </c>
      <c r="C58" s="148" t="s">
        <v>93</v>
      </c>
      <c r="D58" s="214" t="n">
        <f aca="false">C25+H41</f>
        <v>0.636111111111111</v>
      </c>
      <c r="E58" s="150" t="s">
        <v>7</v>
      </c>
      <c r="F58" s="215" t="s">
        <v>116</v>
      </c>
      <c r="G58" s="215"/>
      <c r="H58" s="216" t="n">
        <f aca="false">E36-D58</f>
        <v>0.0034722222222221</v>
      </c>
      <c r="I58" s="122"/>
      <c r="J58" s="148" t="s">
        <v>117</v>
      </c>
      <c r="K58" s="148" t="s">
        <v>93</v>
      </c>
      <c r="L58" s="214" t="n">
        <f aca="false">C25+P41</f>
        <v>0.6075</v>
      </c>
      <c r="N58" s="215" t="s">
        <v>116</v>
      </c>
      <c r="O58" s="215"/>
      <c r="P58" s="217" t="n">
        <f aca="false">K37-L58</f>
        <v>0.0411111111111111</v>
      </c>
    </row>
    <row r="61" customFormat="false" ht="37.5" hidden="false" customHeight="false" outlineLevel="0" collapsed="false">
      <c r="B61" s="218"/>
      <c r="C61" s="219"/>
      <c r="D61" s="48"/>
      <c r="E61" s="219"/>
      <c r="F61" s="219"/>
      <c r="G61" s="219"/>
      <c r="H61" s="219"/>
      <c r="I61" s="164"/>
      <c r="J61" s="220"/>
      <c r="K61" s="164"/>
      <c r="L61" s="221"/>
      <c r="M61" s="50"/>
      <c r="N61" s="219"/>
      <c r="O61" s="219"/>
      <c r="P61" s="164"/>
      <c r="Q61" s="164"/>
    </row>
    <row r="62" customFormat="false" ht="37.5" hidden="false" customHeight="false" outlineLevel="0" collapsed="false">
      <c r="B62" s="218"/>
      <c r="C62" s="219"/>
      <c r="D62" s="48"/>
      <c r="E62" s="219"/>
      <c r="F62" s="219"/>
      <c r="G62" s="219"/>
      <c r="H62" s="219"/>
      <c r="I62" s="164"/>
      <c r="J62" s="220"/>
      <c r="K62" s="164"/>
      <c r="L62" s="221"/>
      <c r="M62" s="50"/>
      <c r="N62" s="219"/>
      <c r="O62" s="219"/>
      <c r="P62" s="164"/>
      <c r="Q62" s="164"/>
    </row>
    <row r="63" customFormat="false" ht="37.5" hidden="false" customHeight="false" outlineLevel="0" collapsed="false">
      <c r="B63" s="222" t="s">
        <v>118</v>
      </c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</row>
    <row r="64" customFormat="false" ht="37.5" hidden="false" customHeight="false" outlineLevel="0" collapsed="false">
      <c r="B64" s="218"/>
      <c r="C64" s="219"/>
      <c r="D64" s="48"/>
      <c r="E64" s="219"/>
      <c r="F64" s="219"/>
      <c r="G64" s="219"/>
      <c r="H64" s="219"/>
      <c r="I64" s="164"/>
      <c r="J64" s="220"/>
      <c r="K64" s="164"/>
      <c r="L64" s="221"/>
      <c r="M64" s="50"/>
      <c r="N64" s="219"/>
      <c r="O64" s="219"/>
      <c r="P64" s="164"/>
      <c r="Q64" s="164"/>
    </row>
    <row r="65" customFormat="false" ht="37.5" hidden="false" customHeight="false" outlineLevel="0" collapsed="false">
      <c r="B65" s="218"/>
      <c r="C65" s="219"/>
      <c r="D65" s="48"/>
      <c r="E65" s="219"/>
      <c r="F65" s="219"/>
      <c r="G65" s="219"/>
      <c r="H65" s="219"/>
      <c r="I65" s="164"/>
      <c r="J65" s="220"/>
      <c r="K65" s="164"/>
      <c r="L65" s="221"/>
      <c r="M65" s="223" t="s">
        <v>119</v>
      </c>
      <c r="N65" s="223"/>
      <c r="O65" s="223"/>
      <c r="P65" s="223"/>
      <c r="Q65" s="223"/>
    </row>
    <row r="66" customFormat="false" ht="37.5" hidden="false" customHeight="false" outlineLevel="0" collapsed="false">
      <c r="B66" s="218" t="s">
        <v>120</v>
      </c>
      <c r="C66" s="224"/>
      <c r="D66" s="224"/>
      <c r="E66" s="224"/>
      <c r="F66" s="224"/>
      <c r="G66" s="224"/>
      <c r="H66" s="224"/>
      <c r="I66" s="224"/>
      <c r="J66" s="224"/>
      <c r="K66" s="225"/>
      <c r="L66" s="226"/>
      <c r="M66" s="227"/>
      <c r="N66" s="225"/>
      <c r="O66" s="228"/>
      <c r="P66" s="225"/>
      <c r="Q66" s="225"/>
    </row>
    <row r="67" customFormat="false" ht="37.5" hidden="false" customHeight="false" outlineLevel="0" collapsed="false">
      <c r="B67" s="218"/>
      <c r="C67" s="224"/>
      <c r="D67" s="224"/>
      <c r="E67" s="224"/>
      <c r="F67" s="224"/>
      <c r="G67" s="224"/>
      <c r="H67" s="224"/>
      <c r="I67" s="224"/>
      <c r="J67" s="224"/>
      <c r="K67" s="225"/>
      <c r="L67" s="226"/>
      <c r="M67" s="229" t="s">
        <v>121</v>
      </c>
      <c r="N67" s="225"/>
      <c r="O67" s="230" t="s">
        <v>7</v>
      </c>
      <c r="P67" s="225"/>
      <c r="Q67" s="225"/>
    </row>
    <row r="68" customFormat="false" ht="37.5" hidden="false" customHeight="false" outlineLevel="0" collapsed="false">
      <c r="B68" s="231"/>
      <c r="C68" s="224"/>
      <c r="D68" s="224"/>
      <c r="E68" s="224"/>
      <c r="F68" s="224"/>
      <c r="G68" s="224"/>
      <c r="H68" s="224"/>
      <c r="I68" s="224"/>
      <c r="J68" s="224"/>
      <c r="K68" s="225"/>
      <c r="L68" s="226"/>
      <c r="M68" s="227"/>
      <c r="N68" s="225"/>
      <c r="O68" s="228"/>
      <c r="P68" s="225"/>
      <c r="Q68" s="225"/>
    </row>
    <row r="69" customFormat="false" ht="37.5" hidden="false" customHeight="true" outlineLevel="0" collapsed="false">
      <c r="K69" s="225"/>
      <c r="L69" s="226"/>
      <c r="M69" s="232" t="s">
        <v>122</v>
      </c>
      <c r="N69" s="225"/>
      <c r="O69" s="230"/>
      <c r="P69" s="225"/>
      <c r="Q69" s="225"/>
    </row>
    <row r="70" customFormat="false" ht="37.5" hidden="false" customHeight="false" outlineLevel="0" collapsed="false">
      <c r="C70" s="233"/>
      <c r="D70" s="233"/>
      <c r="E70" s="233"/>
      <c r="F70" s="233"/>
      <c r="G70" s="233"/>
      <c r="H70" s="233"/>
      <c r="I70" s="233"/>
      <c r="J70" s="233"/>
      <c r="K70" s="225"/>
      <c r="L70" s="226"/>
      <c r="M70" s="227" t="s">
        <v>7</v>
      </c>
      <c r="N70" s="225"/>
      <c r="O70" s="228" t="s">
        <v>7</v>
      </c>
      <c r="P70" s="225"/>
      <c r="Q70" s="225"/>
    </row>
    <row r="71" customFormat="false" ht="37.5" hidden="false" customHeight="false" outlineLevel="0" collapsed="false">
      <c r="B71" s="231" t="s">
        <v>123</v>
      </c>
      <c r="C71" s="233"/>
      <c r="D71" s="233"/>
      <c r="E71" s="233"/>
      <c r="F71" s="233"/>
      <c r="G71" s="233"/>
      <c r="H71" s="233"/>
      <c r="I71" s="233"/>
      <c r="J71" s="233"/>
      <c r="K71" s="225"/>
      <c r="L71" s="226"/>
      <c r="M71" s="227" t="s">
        <v>124</v>
      </c>
      <c r="N71" s="225"/>
      <c r="O71" s="230" t="s">
        <v>7</v>
      </c>
      <c r="P71" s="225"/>
      <c r="Q71" s="225"/>
    </row>
    <row r="72" customFormat="false" ht="37.5" hidden="false" customHeight="false" outlineLevel="0" collapsed="false">
      <c r="B72" s="231"/>
      <c r="C72" s="233"/>
      <c r="D72" s="233"/>
      <c r="E72" s="233"/>
      <c r="F72" s="233"/>
      <c r="G72" s="233"/>
      <c r="H72" s="233"/>
      <c r="I72" s="233"/>
      <c r="J72" s="233"/>
      <c r="K72" s="225"/>
      <c r="L72" s="226"/>
      <c r="M72" s="50"/>
      <c r="N72" s="219"/>
      <c r="O72" s="228"/>
      <c r="P72" s="225"/>
      <c r="Q72" s="225"/>
    </row>
    <row r="73" customFormat="false" ht="37.5" hidden="false" customHeight="false" outlineLevel="0" collapsed="false">
      <c r="B73" s="231"/>
      <c r="C73" s="219"/>
      <c r="D73" s="48"/>
      <c r="E73" s="219"/>
      <c r="F73" s="219"/>
      <c r="G73" s="219"/>
      <c r="H73" s="219"/>
      <c r="I73" s="164"/>
      <c r="J73" s="220"/>
      <c r="K73" s="225"/>
      <c r="L73" s="226"/>
      <c r="M73" s="50" t="s">
        <v>125</v>
      </c>
      <c r="N73" s="219"/>
      <c r="O73" s="230" t="n">
        <f aca="false">SUM(O67:O72)</f>
        <v>0</v>
      </c>
      <c r="P73" s="225"/>
      <c r="Q73" s="225"/>
    </row>
    <row r="74" customFormat="false" ht="37.5" hidden="false" customHeight="false" outlineLevel="0" collapsed="false">
      <c r="B74" s="231" t="s">
        <v>126</v>
      </c>
      <c r="C74" s="224"/>
      <c r="D74" s="224"/>
      <c r="E74" s="224"/>
      <c r="F74" s="224"/>
      <c r="G74" s="224"/>
      <c r="H74" s="224"/>
      <c r="I74" s="224"/>
      <c r="J74" s="224"/>
      <c r="K74" s="225"/>
      <c r="L74" s="226"/>
      <c r="M74" s="50"/>
      <c r="N74" s="219"/>
      <c r="O74" s="228"/>
      <c r="P74" s="225"/>
      <c r="Q74" s="225"/>
    </row>
    <row r="75" customFormat="false" ht="37.5" hidden="false" customHeight="false" outlineLevel="0" collapsed="false">
      <c r="B75" s="231"/>
      <c r="C75" s="224"/>
      <c r="D75" s="224"/>
      <c r="E75" s="224"/>
      <c r="F75" s="224"/>
      <c r="G75" s="224"/>
      <c r="H75" s="224"/>
      <c r="I75" s="224"/>
      <c r="J75" s="224"/>
      <c r="K75" s="164"/>
      <c r="L75" s="221"/>
      <c r="N75" s="164"/>
      <c r="O75" s="164"/>
      <c r="P75" s="164"/>
      <c r="Q75" s="234"/>
    </row>
    <row r="76" customFormat="false" ht="37.5" hidden="false" customHeight="false" outlineLevel="0" collapsed="false">
      <c r="B76" s="218"/>
      <c r="C76" s="224"/>
      <c r="D76" s="224"/>
      <c r="E76" s="224"/>
      <c r="F76" s="224"/>
      <c r="G76" s="224"/>
      <c r="H76" s="224"/>
      <c r="I76" s="224"/>
      <c r="J76" s="224"/>
      <c r="K76" s="164"/>
      <c r="L76" s="221"/>
      <c r="M76" s="235"/>
      <c r="N76" s="235"/>
      <c r="O76" s="235"/>
      <c r="P76" s="235"/>
      <c r="Q76" s="235"/>
    </row>
    <row r="77" customFormat="false" ht="37.5" hidden="false" customHeight="false" outlineLevel="0" collapsed="false">
      <c r="C77" s="164"/>
      <c r="D77" s="236"/>
      <c r="E77" s="164"/>
      <c r="F77" s="164"/>
      <c r="G77" s="164"/>
      <c r="H77" s="164"/>
      <c r="I77" s="164"/>
      <c r="J77" s="164"/>
      <c r="K77" s="164"/>
      <c r="L77" s="221"/>
      <c r="M77" s="50"/>
      <c r="N77" s="219"/>
      <c r="O77" s="234"/>
      <c r="P77" s="234"/>
      <c r="Q77" s="234"/>
    </row>
    <row r="78" customFormat="false" ht="37.5" hidden="false" customHeight="false" outlineLevel="0" collapsed="false">
      <c r="B78" s="237" t="s">
        <v>127</v>
      </c>
      <c r="C78" s="224"/>
      <c r="D78" s="224"/>
      <c r="E78" s="224"/>
      <c r="F78" s="224"/>
      <c r="G78" s="224"/>
      <c r="H78" s="224"/>
      <c r="I78" s="224"/>
      <c r="J78" s="224"/>
      <c r="K78" s="164"/>
      <c r="L78" s="221"/>
      <c r="M78" s="408"/>
      <c r="N78" s="408"/>
      <c r="O78" s="408"/>
      <c r="P78" s="408"/>
      <c r="Q78" s="408"/>
    </row>
    <row r="79" customFormat="false" ht="37.5" hidden="false" customHeight="false" outlineLevel="0" collapsed="false">
      <c r="B79" s="218"/>
      <c r="C79" s="224"/>
      <c r="D79" s="224"/>
      <c r="E79" s="224"/>
      <c r="F79" s="224"/>
      <c r="G79" s="224"/>
      <c r="H79" s="224"/>
      <c r="I79" s="224"/>
      <c r="J79" s="224"/>
      <c r="K79" s="164"/>
      <c r="L79" s="221"/>
      <c r="M79" s="408"/>
      <c r="N79" s="408"/>
      <c r="O79" s="408"/>
      <c r="P79" s="408"/>
      <c r="Q79" s="408"/>
    </row>
    <row r="80" customFormat="false" ht="37.5" hidden="false" customHeight="false" outlineLevel="0" collapsed="false">
      <c r="C80" s="224"/>
      <c r="D80" s="224"/>
      <c r="E80" s="224"/>
      <c r="F80" s="224"/>
      <c r="G80" s="224"/>
      <c r="H80" s="224"/>
      <c r="I80" s="224"/>
      <c r="J80" s="224"/>
      <c r="M80" s="408"/>
      <c r="N80" s="408"/>
      <c r="O80" s="408"/>
      <c r="P80" s="408"/>
      <c r="Q80" s="408"/>
    </row>
    <row r="81" customFormat="false" ht="37.5" hidden="false" customHeight="false" outlineLevel="0" collapsed="false">
      <c r="C81" s="224"/>
      <c r="D81" s="224"/>
      <c r="E81" s="224"/>
      <c r="F81" s="224"/>
      <c r="G81" s="224"/>
      <c r="H81" s="224"/>
      <c r="I81" s="224"/>
      <c r="J81" s="224"/>
      <c r="M81" s="408"/>
      <c r="N81" s="408"/>
      <c r="O81" s="408"/>
      <c r="P81" s="408"/>
      <c r="Q81" s="408"/>
    </row>
  </sheetData>
  <mergeCells count="41">
    <mergeCell ref="O2:Q2"/>
    <mergeCell ref="B4:I6"/>
    <mergeCell ref="J4:K5"/>
    <mergeCell ref="L4:N5"/>
    <mergeCell ref="O4:Q6"/>
    <mergeCell ref="J6:K6"/>
    <mergeCell ref="L6:N6"/>
    <mergeCell ref="B8:I8"/>
    <mergeCell ref="J8:Q8"/>
    <mergeCell ref="H9:I9"/>
    <mergeCell ref="P9:Q9"/>
    <mergeCell ref="B16:I19"/>
    <mergeCell ref="J16:Q19"/>
    <mergeCell ref="C20:I20"/>
    <mergeCell ref="K20:Q20"/>
    <mergeCell ref="D24:I24"/>
    <mergeCell ref="J24:Q24"/>
    <mergeCell ref="D25:I25"/>
    <mergeCell ref="J25:Q25"/>
    <mergeCell ref="B27:I27"/>
    <mergeCell ref="J27:Q27"/>
    <mergeCell ref="B28:I31"/>
    <mergeCell ref="J28:Q31"/>
    <mergeCell ref="C32:I32"/>
    <mergeCell ref="K32:Q32"/>
    <mergeCell ref="H35:I35"/>
    <mergeCell ref="P35:Q35"/>
    <mergeCell ref="B43:I43"/>
    <mergeCell ref="J43:Q43"/>
    <mergeCell ref="B49:I54"/>
    <mergeCell ref="J49:Q54"/>
    <mergeCell ref="F58:G58"/>
    <mergeCell ref="N58:O58"/>
    <mergeCell ref="B63:Q63"/>
    <mergeCell ref="M65:Q65"/>
    <mergeCell ref="C66:J68"/>
    <mergeCell ref="C70:J72"/>
    <mergeCell ref="C74:J76"/>
    <mergeCell ref="M76:Q76"/>
    <mergeCell ref="C78:J81"/>
    <mergeCell ref="M78:Q81"/>
  </mergeCells>
  <hyperlinks>
    <hyperlink ref="J6" r:id="rId1" display="bruno.f.keller@bluewin.ch"/>
    <hyperlink ref="C20" r:id="rId2" display="2025 Rorbas VM A"/>
    <hyperlink ref="K20" r:id="rId3" display="2025 Rorbas VM B"/>
    <hyperlink ref="J25" r:id="rId4" display="info@cafe-rebe.ch"/>
    <hyperlink ref="C32" r:id="rId5" display="2025 Rorbas NM A"/>
    <hyperlink ref="K32" r:id="rId6" display="2025 Rorbas NM B"/>
  </hyperlinks>
  <printOptions headings="false" gridLines="false" gridLinesSet="true" horizontalCentered="tru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2024-11-14T08:04:54Z</dcterms:created>
  <dc:creator>Hans Gruber</dc:creator>
  <dc:description/>
  <dc:language>de-CH</dc:language>
  <cp:lastModifiedBy/>
  <cp:lastPrinted>2025-03-17T09:30:12Z</cp:lastPrinted>
  <dcterms:modified xsi:type="dcterms:W3CDTF">2025-04-08T18:36:58Z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